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C:\Users\sjacobs\Desktop\"/>
    </mc:Choice>
  </mc:AlternateContent>
  <xr:revisionPtr revIDLastSave="0" documentId="13_ncr:1_{7C53D903-E8A3-445C-A20A-7E0CFA756CD0}" xr6:coauthVersionLast="47" xr6:coauthVersionMax="47" xr10:uidLastSave="{00000000-0000-0000-0000-000000000000}"/>
  <workbookProtection workbookAlgorithmName="SHA-512" workbookHashValue="NmjBh8luD691A9tJg/fBpaxui+ntOFYJL4DltGj/NJ6h7Bp7RHzMT8B4T/QvS02pjzsviTzjVHiawTzTqGYOcA==" workbookSaltValue="BNji6PBE+nvjGLHZ1WMHWQ==" workbookSpinCount="100000" lockStructure="1"/>
  <bookViews>
    <workbookView xWindow="-28920" yWindow="-3630" windowWidth="29040" windowHeight="16440" xr2:uid="{00000000-000D-0000-FFFF-FFFF00000000}"/>
  </bookViews>
  <sheets>
    <sheet name="Sheet1" sheetId="1" r:id="rId1"/>
  </sheets>
  <definedNames>
    <definedName name="Birthdate_limits">Sheet1!$Q$29:$Q$31</definedName>
    <definedName name="Membership_type">Sheet1!$B$27:$B$32</definedName>
    <definedName name="yesno">Sheet1!$Q$25:$Q$26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131" i="1" l="1"/>
  <c r="M131" i="1"/>
  <c r="L132" i="1"/>
  <c r="M132" i="1"/>
  <c r="L133" i="1"/>
  <c r="M133" i="1"/>
  <c r="L134" i="1"/>
  <c r="M134" i="1"/>
  <c r="L135" i="1"/>
  <c r="M135" i="1"/>
  <c r="L136" i="1"/>
  <c r="M136" i="1"/>
  <c r="L137" i="1"/>
  <c r="M137" i="1"/>
  <c r="L138" i="1"/>
  <c r="M138" i="1"/>
  <c r="L139" i="1"/>
  <c r="M139" i="1"/>
  <c r="L140" i="1"/>
  <c r="M140" i="1"/>
  <c r="L141" i="1"/>
  <c r="M141" i="1"/>
  <c r="L142" i="1"/>
  <c r="M142" i="1"/>
  <c r="L143" i="1"/>
  <c r="M143" i="1"/>
  <c r="L144" i="1"/>
  <c r="M144" i="1"/>
  <c r="L145" i="1"/>
  <c r="M145" i="1"/>
  <c r="L146" i="1"/>
  <c r="M146" i="1"/>
  <c r="L147" i="1"/>
  <c r="M147" i="1"/>
  <c r="L148" i="1"/>
  <c r="M148" i="1"/>
  <c r="L149" i="1"/>
  <c r="M149" i="1"/>
  <c r="L150" i="1"/>
  <c r="M150" i="1"/>
  <c r="L151" i="1"/>
  <c r="M151" i="1"/>
  <c r="L152" i="1"/>
  <c r="M152" i="1"/>
  <c r="L153" i="1"/>
  <c r="M153" i="1"/>
  <c r="L154" i="1"/>
  <c r="M154" i="1"/>
  <c r="L155" i="1"/>
  <c r="M155" i="1"/>
  <c r="L156" i="1"/>
  <c r="M156" i="1"/>
  <c r="L157" i="1"/>
  <c r="M157" i="1"/>
  <c r="L158" i="1"/>
  <c r="M158" i="1"/>
  <c r="L159" i="1"/>
  <c r="M159" i="1"/>
  <c r="L160" i="1"/>
  <c r="M160" i="1"/>
  <c r="L161" i="1"/>
  <c r="M161" i="1"/>
  <c r="L162" i="1"/>
  <c r="M162" i="1"/>
  <c r="L163" i="1"/>
  <c r="M163" i="1"/>
  <c r="L164" i="1"/>
  <c r="M164" i="1"/>
  <c r="L165" i="1"/>
  <c r="M165" i="1"/>
  <c r="L166" i="1"/>
  <c r="M166" i="1"/>
  <c r="L167" i="1"/>
  <c r="M167" i="1"/>
  <c r="L168" i="1"/>
  <c r="M168" i="1"/>
  <c r="L169" i="1"/>
  <c r="M169" i="1"/>
  <c r="L170" i="1"/>
  <c r="M170" i="1"/>
  <c r="L171" i="1"/>
  <c r="M171" i="1"/>
  <c r="L172" i="1"/>
  <c r="M172" i="1"/>
  <c r="L173" i="1"/>
  <c r="M173" i="1"/>
  <c r="L174" i="1"/>
  <c r="M174" i="1"/>
  <c r="L175" i="1"/>
  <c r="M175" i="1"/>
  <c r="L176" i="1"/>
  <c r="M176" i="1"/>
  <c r="L177" i="1"/>
  <c r="M177" i="1"/>
  <c r="L178" i="1"/>
  <c r="M178" i="1"/>
  <c r="L179" i="1"/>
  <c r="M179" i="1"/>
  <c r="L180" i="1"/>
  <c r="M180" i="1"/>
  <c r="L181" i="1"/>
  <c r="M181" i="1"/>
  <c r="L182" i="1"/>
  <c r="M182" i="1"/>
  <c r="L183" i="1"/>
  <c r="M183" i="1"/>
  <c r="L184" i="1"/>
  <c r="M184" i="1"/>
  <c r="L185" i="1"/>
  <c r="M185" i="1"/>
  <c r="L186" i="1"/>
  <c r="M186" i="1"/>
  <c r="L187" i="1"/>
  <c r="M187" i="1"/>
  <c r="L188" i="1"/>
  <c r="M188" i="1"/>
  <c r="L189" i="1"/>
  <c r="M189" i="1"/>
  <c r="L190" i="1"/>
  <c r="M190" i="1"/>
  <c r="L191" i="1"/>
  <c r="M191" i="1"/>
  <c r="L192" i="1"/>
  <c r="M192" i="1"/>
  <c r="L193" i="1"/>
  <c r="M193" i="1"/>
  <c r="L194" i="1"/>
  <c r="M194" i="1"/>
  <c r="L195" i="1"/>
  <c r="M195" i="1"/>
  <c r="L196" i="1"/>
  <c r="M196" i="1"/>
  <c r="L197" i="1"/>
  <c r="M197" i="1"/>
  <c r="L198" i="1"/>
  <c r="M198" i="1"/>
  <c r="L199" i="1"/>
  <c r="M199" i="1"/>
  <c r="L200" i="1"/>
  <c r="M200" i="1"/>
  <c r="L201" i="1"/>
  <c r="M201" i="1"/>
  <c r="L202" i="1"/>
  <c r="M202" i="1"/>
  <c r="L203" i="1"/>
  <c r="M203" i="1"/>
  <c r="L204" i="1"/>
  <c r="M204" i="1"/>
  <c r="L205" i="1"/>
  <c r="M205" i="1"/>
  <c r="L206" i="1"/>
  <c r="M206" i="1"/>
  <c r="L207" i="1"/>
  <c r="M207" i="1"/>
  <c r="L208" i="1"/>
  <c r="M208" i="1"/>
  <c r="L209" i="1"/>
  <c r="M209" i="1"/>
  <c r="L210" i="1"/>
  <c r="M210" i="1"/>
  <c r="L211" i="1"/>
  <c r="M211" i="1"/>
  <c r="L212" i="1"/>
  <c r="M212" i="1"/>
  <c r="L213" i="1"/>
  <c r="M213" i="1"/>
  <c r="L214" i="1"/>
  <c r="M214" i="1"/>
  <c r="L215" i="1"/>
  <c r="M215" i="1"/>
  <c r="L216" i="1"/>
  <c r="M216" i="1"/>
  <c r="L217" i="1"/>
  <c r="M217" i="1"/>
  <c r="L218" i="1"/>
  <c r="M218" i="1"/>
  <c r="L219" i="1"/>
  <c r="M219" i="1"/>
  <c r="L220" i="1"/>
  <c r="M220" i="1"/>
  <c r="L221" i="1"/>
  <c r="M221" i="1"/>
  <c r="L222" i="1"/>
  <c r="M222" i="1"/>
  <c r="L223" i="1"/>
  <c r="M223" i="1"/>
  <c r="L224" i="1"/>
  <c r="M224" i="1"/>
  <c r="L225" i="1"/>
  <c r="M225" i="1"/>
  <c r="L226" i="1"/>
  <c r="M226" i="1"/>
  <c r="L227" i="1"/>
  <c r="M227" i="1"/>
  <c r="L228" i="1"/>
  <c r="M228" i="1"/>
  <c r="L229" i="1"/>
  <c r="M229" i="1"/>
  <c r="L230" i="1"/>
  <c r="M230" i="1"/>
  <c r="L231" i="1"/>
  <c r="M231" i="1"/>
  <c r="L232" i="1"/>
  <c r="M232" i="1"/>
  <c r="L233" i="1"/>
  <c r="M233" i="1"/>
  <c r="L234" i="1"/>
  <c r="M234" i="1"/>
  <c r="L235" i="1"/>
  <c r="M235" i="1"/>
  <c r="L236" i="1"/>
  <c r="M236" i="1"/>
  <c r="L237" i="1"/>
  <c r="M237" i="1"/>
  <c r="L238" i="1"/>
  <c r="M238" i="1"/>
  <c r="L239" i="1"/>
  <c r="M239" i="1"/>
  <c r="L240" i="1"/>
  <c r="M240" i="1"/>
  <c r="L241" i="1"/>
  <c r="M241" i="1"/>
  <c r="L242" i="1"/>
  <c r="M242" i="1"/>
  <c r="L243" i="1"/>
  <c r="M243" i="1"/>
  <c r="L244" i="1"/>
  <c r="M244" i="1"/>
  <c r="L245" i="1"/>
  <c r="M245" i="1"/>
  <c r="L246" i="1"/>
  <c r="M246" i="1"/>
  <c r="L247" i="1"/>
  <c r="M247" i="1"/>
  <c r="L248" i="1"/>
  <c r="M248" i="1"/>
  <c r="L249" i="1"/>
  <c r="M249" i="1"/>
  <c r="L250" i="1"/>
  <c r="M250" i="1"/>
  <c r="L251" i="1"/>
  <c r="M251" i="1"/>
  <c r="L252" i="1"/>
  <c r="M252" i="1"/>
  <c r="L253" i="1"/>
  <c r="M253" i="1"/>
  <c r="L254" i="1"/>
  <c r="M254" i="1"/>
  <c r="L255" i="1"/>
  <c r="M255" i="1"/>
  <c r="L256" i="1"/>
  <c r="M256" i="1"/>
  <c r="L257" i="1"/>
  <c r="M257" i="1"/>
  <c r="L258" i="1"/>
  <c r="M258" i="1"/>
  <c r="L259" i="1"/>
  <c r="M259" i="1"/>
  <c r="M130" i="1"/>
  <c r="L130" i="1"/>
  <c r="M53" i="1"/>
  <c r="L53" i="1"/>
  <c r="M64" i="1"/>
  <c r="L64" i="1"/>
  <c r="C40" i="1" l="1"/>
  <c r="L40" i="1"/>
  <c r="M40" i="1"/>
  <c r="C41" i="1"/>
  <c r="L41" i="1"/>
  <c r="M41" i="1"/>
  <c r="C42" i="1"/>
  <c r="L42" i="1"/>
  <c r="M42" i="1"/>
  <c r="C43" i="1"/>
  <c r="L43" i="1"/>
  <c r="M43" i="1"/>
  <c r="C44" i="1"/>
  <c r="L44" i="1"/>
  <c r="M44" i="1"/>
  <c r="Q40" i="1" l="1"/>
  <c r="Q41" i="1"/>
  <c r="C45" i="1"/>
  <c r="C46" i="1" s="1"/>
  <c r="C47" i="1" s="1"/>
  <c r="Q42" i="1"/>
  <c r="C259" i="1"/>
  <c r="C258" i="1"/>
  <c r="C257" i="1"/>
  <c r="C256" i="1"/>
  <c r="C255" i="1"/>
  <c r="C254" i="1"/>
  <c r="C253" i="1"/>
  <c r="C252" i="1"/>
  <c r="C251" i="1"/>
  <c r="C250" i="1"/>
  <c r="C249" i="1"/>
  <c r="C248" i="1"/>
  <c r="C247" i="1"/>
  <c r="C246" i="1"/>
  <c r="C245" i="1"/>
  <c r="C244" i="1"/>
  <c r="C243" i="1"/>
  <c r="C242" i="1"/>
  <c r="C241" i="1"/>
  <c r="C240" i="1"/>
  <c r="C239" i="1"/>
  <c r="C238" i="1"/>
  <c r="C237" i="1"/>
  <c r="C236" i="1"/>
  <c r="C235" i="1"/>
  <c r="C234" i="1"/>
  <c r="C233" i="1"/>
  <c r="C232" i="1"/>
  <c r="C231" i="1"/>
  <c r="C230" i="1"/>
  <c r="C229" i="1"/>
  <c r="C228" i="1"/>
  <c r="C227" i="1"/>
  <c r="C226" i="1"/>
  <c r="C225" i="1"/>
  <c r="C224" i="1"/>
  <c r="C223" i="1"/>
  <c r="C222" i="1"/>
  <c r="C221" i="1"/>
  <c r="C220" i="1"/>
  <c r="C219" i="1"/>
  <c r="C218" i="1"/>
  <c r="C217" i="1"/>
  <c r="C216" i="1"/>
  <c r="C215" i="1"/>
  <c r="C214" i="1"/>
  <c r="C213" i="1"/>
  <c r="C212" i="1"/>
  <c r="C211" i="1"/>
  <c r="C210" i="1"/>
  <c r="C209" i="1"/>
  <c r="C208" i="1"/>
  <c r="C207" i="1"/>
  <c r="C206" i="1"/>
  <c r="C205" i="1"/>
  <c r="C204" i="1"/>
  <c r="C203" i="1"/>
  <c r="C202" i="1"/>
  <c r="C201" i="1"/>
  <c r="C200" i="1"/>
  <c r="C199" i="1"/>
  <c r="C198" i="1"/>
  <c r="C197" i="1"/>
  <c r="C196" i="1"/>
  <c r="C195" i="1"/>
  <c r="C194" i="1"/>
  <c r="C193" i="1"/>
  <c r="C192" i="1"/>
  <c r="C191" i="1"/>
  <c r="C190" i="1"/>
  <c r="C189" i="1"/>
  <c r="C188" i="1"/>
  <c r="C187" i="1"/>
  <c r="C186" i="1"/>
  <c r="C185" i="1"/>
  <c r="C184" i="1"/>
  <c r="C183" i="1"/>
  <c r="C182" i="1"/>
  <c r="C181" i="1"/>
  <c r="C180" i="1"/>
  <c r="C179" i="1"/>
  <c r="C178" i="1"/>
  <c r="C177" i="1"/>
  <c r="C176" i="1"/>
  <c r="C175" i="1"/>
  <c r="C174" i="1"/>
  <c r="C173" i="1"/>
  <c r="C172" i="1"/>
  <c r="C171" i="1"/>
  <c r="C170" i="1"/>
  <c r="C169" i="1"/>
  <c r="C168" i="1"/>
  <c r="C167" i="1"/>
  <c r="C166" i="1"/>
  <c r="C165" i="1"/>
  <c r="C164" i="1"/>
  <c r="C163" i="1"/>
  <c r="C162" i="1"/>
  <c r="C161" i="1"/>
  <c r="C160" i="1"/>
  <c r="C159" i="1"/>
  <c r="C158" i="1"/>
  <c r="C157" i="1"/>
  <c r="C156" i="1"/>
  <c r="C155" i="1"/>
  <c r="C154" i="1"/>
  <c r="C153" i="1"/>
  <c r="C152" i="1"/>
  <c r="C151" i="1"/>
  <c r="C150" i="1"/>
  <c r="C149" i="1"/>
  <c r="C148" i="1"/>
  <c r="C147" i="1"/>
  <c r="C146" i="1"/>
  <c r="C145" i="1"/>
  <c r="C144" i="1"/>
  <c r="C143" i="1"/>
  <c r="C142" i="1"/>
  <c r="C141" i="1"/>
  <c r="C140" i="1"/>
  <c r="C139" i="1"/>
  <c r="C138" i="1"/>
  <c r="C137" i="1"/>
  <c r="C136" i="1"/>
  <c r="C135" i="1"/>
  <c r="C134" i="1"/>
  <c r="C133" i="1"/>
  <c r="C132" i="1"/>
  <c r="C131" i="1"/>
  <c r="C130" i="1"/>
  <c r="R250" i="1" l="1"/>
  <c r="R240" i="1"/>
  <c r="R230" i="1"/>
  <c r="R210" i="1"/>
  <c r="R170" i="1"/>
  <c r="R160" i="1"/>
  <c r="R140" i="1"/>
  <c r="S140" i="1" l="1"/>
  <c r="S170" i="1"/>
  <c r="S240" i="1"/>
  <c r="R190" i="1"/>
  <c r="R150" i="1"/>
  <c r="R180" i="1"/>
  <c r="R200" i="1"/>
  <c r="R220" i="1"/>
  <c r="S250" i="1"/>
  <c r="S210" i="1"/>
  <c r="S230" i="1"/>
  <c r="S200" i="1"/>
  <c r="S220" i="1"/>
  <c r="S160" i="1"/>
  <c r="S190" i="1"/>
  <c r="S150" i="1"/>
  <c r="S180" i="1"/>
  <c r="S130" i="1"/>
  <c r="R130" i="1"/>
  <c r="Q132" i="1" l="1"/>
  <c r="Q131" i="1"/>
  <c r="L117" i="1"/>
  <c r="M117" i="1"/>
  <c r="L118" i="1"/>
  <c r="M118" i="1"/>
  <c r="L119" i="1"/>
  <c r="M119" i="1"/>
  <c r="L120" i="1"/>
  <c r="M120" i="1"/>
  <c r="L121" i="1"/>
  <c r="M121" i="1"/>
  <c r="L122" i="1"/>
  <c r="M122" i="1"/>
  <c r="L123" i="1"/>
  <c r="M123" i="1"/>
  <c r="L124" i="1"/>
  <c r="M124" i="1"/>
  <c r="L125" i="1"/>
  <c r="M125" i="1"/>
  <c r="M116" i="1"/>
  <c r="L116" i="1"/>
  <c r="L83" i="1"/>
  <c r="M83" i="1"/>
  <c r="L84" i="1"/>
  <c r="M84" i="1"/>
  <c r="L85" i="1"/>
  <c r="M85" i="1"/>
  <c r="L86" i="1"/>
  <c r="M86" i="1"/>
  <c r="L87" i="1"/>
  <c r="M87" i="1"/>
  <c r="L88" i="1"/>
  <c r="M88" i="1"/>
  <c r="L89" i="1"/>
  <c r="M89" i="1"/>
  <c r="L90" i="1"/>
  <c r="M90" i="1"/>
  <c r="L91" i="1"/>
  <c r="M91" i="1"/>
  <c r="L92" i="1"/>
  <c r="M92" i="1"/>
  <c r="L93" i="1"/>
  <c r="M93" i="1"/>
  <c r="L94" i="1"/>
  <c r="M94" i="1"/>
  <c r="L95" i="1"/>
  <c r="M95" i="1"/>
  <c r="L96" i="1"/>
  <c r="M96" i="1"/>
  <c r="L97" i="1"/>
  <c r="M97" i="1"/>
  <c r="L98" i="1"/>
  <c r="M98" i="1"/>
  <c r="L99" i="1"/>
  <c r="M99" i="1"/>
  <c r="L100" i="1"/>
  <c r="M100" i="1"/>
  <c r="L101" i="1"/>
  <c r="M101" i="1"/>
  <c r="L102" i="1"/>
  <c r="M102" i="1"/>
  <c r="L103" i="1"/>
  <c r="M103" i="1"/>
  <c r="L104" i="1"/>
  <c r="M104" i="1"/>
  <c r="L105" i="1"/>
  <c r="M105" i="1"/>
  <c r="L106" i="1"/>
  <c r="M106" i="1"/>
  <c r="L107" i="1"/>
  <c r="M107" i="1"/>
  <c r="L108" i="1"/>
  <c r="M108" i="1"/>
  <c r="L109" i="1"/>
  <c r="M109" i="1"/>
  <c r="L110" i="1"/>
  <c r="M110" i="1"/>
  <c r="L111" i="1"/>
  <c r="M111" i="1"/>
  <c r="M82" i="1"/>
  <c r="L82" i="1"/>
  <c r="L63" i="1"/>
  <c r="M63" i="1"/>
  <c r="L65" i="1"/>
  <c r="M65" i="1"/>
  <c r="L66" i="1"/>
  <c r="M66" i="1"/>
  <c r="L67" i="1"/>
  <c r="M67" i="1"/>
  <c r="L68" i="1"/>
  <c r="M68" i="1"/>
  <c r="L69" i="1"/>
  <c r="M69" i="1"/>
  <c r="L70" i="1"/>
  <c r="M70" i="1"/>
  <c r="L71" i="1"/>
  <c r="M71" i="1"/>
  <c r="L72" i="1"/>
  <c r="M72" i="1"/>
  <c r="L73" i="1"/>
  <c r="M73" i="1"/>
  <c r="L74" i="1"/>
  <c r="M74" i="1"/>
  <c r="L75" i="1"/>
  <c r="M75" i="1"/>
  <c r="L76" i="1"/>
  <c r="M76" i="1"/>
  <c r="L77" i="1"/>
  <c r="M77" i="1"/>
  <c r="L50" i="1"/>
  <c r="M50" i="1"/>
  <c r="L51" i="1"/>
  <c r="M51" i="1"/>
  <c r="L52" i="1"/>
  <c r="M52" i="1"/>
  <c r="L54" i="1"/>
  <c r="M54" i="1"/>
  <c r="L55" i="1"/>
  <c r="M55" i="1"/>
  <c r="L56" i="1"/>
  <c r="M56" i="1"/>
  <c r="L57" i="1"/>
  <c r="M57" i="1"/>
  <c r="L58" i="1"/>
  <c r="M58" i="1"/>
  <c r="M49" i="1"/>
  <c r="L49" i="1"/>
  <c r="Q63" i="1" l="1"/>
  <c r="Q49" i="1"/>
  <c r="Q116" i="1"/>
  <c r="Q82" i="1"/>
  <c r="Q33" i="1" l="1"/>
  <c r="F29" i="1" s="1"/>
  <c r="C117" i="1"/>
  <c r="C118" i="1"/>
  <c r="C119" i="1"/>
  <c r="C120" i="1"/>
  <c r="C121" i="1"/>
  <c r="C122" i="1"/>
  <c r="C123" i="1"/>
  <c r="C124" i="1"/>
  <c r="C125" i="1"/>
  <c r="C116"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82" i="1"/>
  <c r="C63" i="1"/>
  <c r="C65" i="1"/>
  <c r="C66" i="1"/>
  <c r="C67" i="1"/>
  <c r="C68" i="1"/>
  <c r="C69" i="1"/>
  <c r="C70" i="1"/>
  <c r="C71" i="1"/>
  <c r="C72" i="1"/>
  <c r="C73" i="1"/>
  <c r="C74" i="1"/>
  <c r="C75" i="1"/>
  <c r="C76" i="1"/>
  <c r="C77" i="1"/>
  <c r="C50" i="1"/>
  <c r="C51" i="1"/>
  <c r="C52" i="1"/>
  <c r="C55" i="1"/>
  <c r="C56" i="1"/>
  <c r="C57" i="1"/>
  <c r="C58" i="1"/>
  <c r="C49" i="1"/>
  <c r="Q65" i="1" l="1"/>
  <c r="Q64" i="1"/>
  <c r="Q45" i="1"/>
  <c r="Q51" i="1"/>
  <c r="Q50" i="1"/>
  <c r="Q118" i="1"/>
  <c r="Q117" i="1"/>
  <c r="Q111" i="1"/>
  <c r="Q84" i="1"/>
  <c r="Q83" i="1"/>
  <c r="Q77" i="1"/>
  <c r="C59" i="1" l="1"/>
  <c r="C60" i="1" l="1"/>
  <c r="C61" i="1" s="1"/>
  <c r="C78" i="1"/>
  <c r="C79" i="1" s="1"/>
  <c r="C80" i="1" s="1"/>
  <c r="C112" i="1" l="1"/>
  <c r="C126" i="1" s="1"/>
  <c r="C113" i="1" l="1"/>
  <c r="C114" i="1" s="1"/>
  <c r="C127" i="1"/>
  <c r="C128" i="1" s="1"/>
  <c r="C260" i="1"/>
  <c r="C261" i="1" s="1"/>
  <c r="C262" i="1" s="1"/>
</calcChain>
</file>

<file path=xl/sharedStrings.xml><?xml version="1.0" encoding="utf-8"?>
<sst xmlns="http://schemas.openxmlformats.org/spreadsheetml/2006/main" count="91" uniqueCount="56">
  <si>
    <t>Membership grade (Fees exclude 21% VAT):</t>
  </si>
  <si>
    <t>In Training member</t>
  </si>
  <si>
    <t>Affiliate member</t>
  </si>
  <si>
    <t>Last Name</t>
  </si>
  <si>
    <t>First Name</t>
  </si>
  <si>
    <t>Title</t>
  </si>
  <si>
    <t>Date of Birth</t>
  </si>
  <si>
    <t>E-mail</t>
  </si>
  <si>
    <t>Department</t>
  </si>
  <si>
    <t>Specialty</t>
  </si>
  <si>
    <t>In my quality of ESTRO member, I agree with the ESTRO privacy notice**</t>
  </si>
  <si>
    <t>I agree to receive the ESTRO newsletter and targeted information on ESTRO promotional activities</t>
  </si>
  <si>
    <t>Total</t>
  </si>
  <si>
    <t>5% reduction</t>
  </si>
  <si>
    <t>5 members: 5% discount on total fee and at least 2 RO specialties (among clinician, physicist, engineer, biologist, dosimetrist, RTT, nurse) need to be represented in the group</t>
  </si>
  <si>
    <t>10% reduction</t>
  </si>
  <si>
    <t>15% reduction</t>
  </si>
  <si>
    <t>16 to 30 members: 15% discount on total fee and at least 2 in training member and 3 RO specialties (among clinician, physicist, engineer, biologist, dosimetrist, RTT, nurse) need to be represented in the group</t>
  </si>
  <si>
    <t>20% reduction</t>
  </si>
  <si>
    <t>31 to 60 members: 20% discount on total fee and at least 4 in training member and 3 RO specialties (among clinician, physicist, engineer, biologist, dosimetrist, RTT, nurse) need to be represented in the group</t>
  </si>
  <si>
    <t>25% reduction</t>
  </si>
  <si>
    <t>&gt; 61 members: 25% discount on total fee and at least 5 in training member and 3 RO specialties (among clinician, physicist, engineer, biologist, dosimetrist, RTT, nurse) need to be represented in the group</t>
  </si>
  <si>
    <t>Yes</t>
  </si>
  <si>
    <t>No</t>
  </si>
  <si>
    <t>Is the green journal field entered incorrectly</t>
  </si>
  <si>
    <t>Is the first line of next group completed</t>
  </si>
  <si>
    <t>are all the lines completed</t>
  </si>
  <si>
    <t>are any of the lines completed</t>
  </si>
  <si>
    <r>
      <t>Fee</t>
    </r>
    <r>
      <rPr>
        <b/>
        <sz val="8"/>
        <color rgb="FFFF0000"/>
        <rFont val="Open Sans"/>
        <family val="2"/>
      </rPr>
      <t xml:space="preserve">
</t>
    </r>
  </si>
  <si>
    <t>** In the light of the new GDPR regulations, ESTRO has updated its privacy notice. Please carefully read our privacy statement here https://estro.org/ESTRO/media/ESTRO/About/Privacy-statement.pdf and specify that you agree in order to be registered as a member. You will be able to update your contact details or unsubscribe at any time through your profile page. ESTRO will keep your personal data on record for 2 years after the end of your last membership registration and under no circumstances will share your details to third parties without your prior consent. Should you wish to delete your record, kindly contact the ESTRO Office by email privacy@estro.org</t>
  </si>
  <si>
    <t>Name of Institute</t>
  </si>
  <si>
    <t>Street</t>
  </si>
  <si>
    <t>Nr</t>
  </si>
  <si>
    <t>Zip</t>
  </si>
  <si>
    <t>City</t>
  </si>
  <si>
    <t>Country</t>
  </si>
  <si>
    <t>Institute VAT number*</t>
  </si>
  <si>
    <t>Name of contact person</t>
  </si>
  <si>
    <t>E-mail of contact person</t>
  </si>
  <si>
    <t>*ESTRO is an international scientific society based in Belgium and ruled according to the Belgian law. ESTRO is registered to VAT. In order to comply with the Belgian VAT laws, the Society needs to apply 21% VAT on the membership fee. Belgian institutes will be applied 21% VAT on the invoice raised by ESTRO (recoverable via the Belgian tax declaration) and other institutes should provide ESTRO with a valid EU VAT number in order to apply reverse charge on the VAT (otherwise 21% VAT will be added to the full amount).</t>
  </si>
  <si>
    <t>Payment can be made by CC or bank transfer:</t>
  </si>
  <si>
    <t>Invoicing address (only if different from the abovementioned address)</t>
  </si>
  <si>
    <t>Please return this form to:</t>
  </si>
  <si>
    <t>institutional-membership@estro.org</t>
  </si>
  <si>
    <t>6 to 15 members: 10% discount on total fee and at least 1 in training member and 2 RO specialties (among clinician, physicist, engineer, biologist, dosimetrist, RTT, nurse) need to be represented in the group</t>
  </si>
  <si>
    <t>Memberships are valid from 1 Jan. to 31 Dec.</t>
  </si>
  <si>
    <r>
      <rPr>
        <b/>
        <sz val="8"/>
        <color rgb="FF00B0F0"/>
        <rFont val="Open Sans"/>
        <family val="2"/>
      </rPr>
      <t>Columns K, L and M should be removed</t>
    </r>
    <r>
      <rPr>
        <b/>
        <sz val="8"/>
        <color rgb="FF000000"/>
        <rFont val="Open Sans"/>
        <family val="2"/>
      </rPr>
      <t xml:space="preserve">
I want to receive the hardcopy of the Green journal (Only for full members)</t>
    </r>
  </si>
  <si>
    <t>0€</t>
  </si>
  <si>
    <t xml:space="preserve"> </t>
  </si>
  <si>
    <r>
      <rPr>
        <b/>
        <sz val="8"/>
        <rFont val="Open Sans"/>
        <family val="2"/>
      </rPr>
      <t>Active member (</t>
    </r>
    <r>
      <rPr>
        <b/>
        <sz val="8"/>
        <color rgb="FF00B0F0"/>
        <rFont val="Open Sans"/>
        <family val="2"/>
      </rPr>
      <t>paper</t>
    </r>
    <r>
      <rPr>
        <b/>
        <sz val="8"/>
        <rFont val="Open Sans"/>
        <family val="2"/>
      </rPr>
      <t xml:space="preserve"> and online access to the Green Journal)</t>
    </r>
  </si>
  <si>
    <t>Active member (online access to Green Journal)</t>
  </si>
  <si>
    <r>
      <t>Supporting Ambassador (</t>
    </r>
    <r>
      <rPr>
        <b/>
        <sz val="8"/>
        <color rgb="FF00B0F0"/>
        <rFont val="Open Sans"/>
        <family val="2"/>
      </rPr>
      <t>paper</t>
    </r>
    <r>
      <rPr>
        <b/>
        <sz val="8"/>
        <rFont val="Open Sans"/>
        <family val="2"/>
      </rPr>
      <t xml:space="preserve"> and online access to Green Journal)</t>
    </r>
  </si>
  <si>
    <t>Supporting Ambassador (online access to Green Journal)</t>
  </si>
  <si>
    <t>ESTRO institutional membership 2023</t>
  </si>
  <si>
    <r>
      <t xml:space="preserve">11
</t>
    </r>
    <r>
      <rPr>
        <b/>
        <sz val="8"/>
        <color rgb="FF00B0F0"/>
        <rFont val="Open Sans"/>
        <family val="2"/>
      </rPr>
      <t>as of 10 members, you receive 1 complimentary Supporting Ambassador</t>
    </r>
  </si>
  <si>
    <t>Supporting Ambassador (paper and online access to Green Journal)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</si>
</sst>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0\ &quot;€&quot;;[Red]\-#,##0\ &quot;€&quot;"/>
    <numFmt numFmtId="164" formatCode="&quot; &quot;#,##0.00&quot; &quot;[$€]&quot; &quot;;&quot;-&quot;#,##0.00&quot; &quot;[$€]&quot; &quot;;&quot; -&quot;00&quot; &quot;[$€]&quot; &quot;;&quot; &quot;@&quot; &quot;"/>
    <numFmt numFmtId="165" formatCode="#,##0.00&quot; &quot;[$€]"/>
  </numFmts>
  <fonts count="16" x14ac:knownFonts="1">
    <font>
      <sz val="10"/>
      <color rgb="FF000000"/>
      <name val="Open Sans"/>
      <family val="2"/>
    </font>
    <font>
      <b/>
      <sz val="8"/>
      <color rgb="FF000000"/>
      <name val="Open Sans"/>
      <family val="2"/>
    </font>
    <font>
      <b/>
      <sz val="8"/>
      <color rgb="FFFF0000"/>
      <name val="Open Sans"/>
      <family val="2"/>
    </font>
    <font>
      <sz val="8"/>
      <color rgb="FF000000"/>
      <name val="Open Sans"/>
      <family val="2"/>
    </font>
    <font>
      <sz val="10"/>
      <color rgb="FFFF0000"/>
      <name val="Open Sans"/>
      <family val="2"/>
    </font>
    <font>
      <b/>
      <sz val="10"/>
      <color rgb="FF000000"/>
      <name val="Open Sans"/>
      <family val="2"/>
    </font>
    <font>
      <sz val="7"/>
      <color rgb="FF000000"/>
      <name val="Open Sans"/>
      <family val="2"/>
    </font>
    <font>
      <u/>
      <sz val="10"/>
      <color theme="10"/>
      <name val="Open Sans"/>
      <family val="2"/>
    </font>
    <font>
      <u/>
      <sz val="8"/>
      <color theme="10"/>
      <name val="Open Sans"/>
      <family val="2"/>
    </font>
    <font>
      <b/>
      <sz val="16"/>
      <color rgb="FF000000"/>
      <name val="DIN Pro"/>
      <family val="3"/>
    </font>
    <font>
      <sz val="10"/>
      <color rgb="FF00B0F0"/>
      <name val="Open Sans"/>
      <family val="2"/>
    </font>
    <font>
      <b/>
      <sz val="8"/>
      <color rgb="FF00B0F0"/>
      <name val="Open Sans"/>
      <family val="2"/>
    </font>
    <font>
      <sz val="8"/>
      <color rgb="FF00B0F0"/>
      <name val="Open Sans"/>
      <family val="2"/>
    </font>
    <font>
      <b/>
      <sz val="8.5"/>
      <color rgb="FF000000"/>
      <name val="Open Sans"/>
      <family val="2"/>
    </font>
    <font>
      <b/>
      <sz val="8"/>
      <name val="Open Sans"/>
      <family val="2"/>
    </font>
    <font>
      <sz val="10"/>
      <name val="Open Sans"/>
      <family val="2"/>
    </font>
  </fonts>
  <fills count="4">
    <fill>
      <patternFill patternType="none"/>
    </fill>
    <fill>
      <patternFill patternType="gray125"/>
    </fill>
    <fill>
      <patternFill patternType="solid">
        <fgColor rgb="FFC6E0B4"/>
        <bgColor rgb="FFC6E0B4"/>
      </patternFill>
    </fill>
    <fill>
      <patternFill patternType="solid">
        <fgColor rgb="FFB4C6E7"/>
        <bgColor rgb="FFB4C6E7"/>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auto="1"/>
      </bottom>
      <diagonal/>
    </border>
  </borders>
  <cellStyleXfs count="2">
    <xf numFmtId="0" fontId="0" fillId="0" borderId="0"/>
    <xf numFmtId="0" fontId="7" fillId="0" borderId="0" applyNumberFormat="0" applyFill="0" applyBorder="0" applyAlignment="0" applyProtection="0"/>
  </cellStyleXfs>
  <cellXfs count="61">
    <xf numFmtId="0" fontId="0" fillId="0" borderId="0" xfId="0"/>
    <xf numFmtId="0" fontId="1" fillId="0" borderId="1" xfId="0" applyFont="1" applyBorder="1" applyAlignment="1">
      <alignment horizontal="center" vertical="center" wrapText="1"/>
    </xf>
    <xf numFmtId="0" fontId="3" fillId="0" borderId="1" xfId="0" applyFont="1" applyBorder="1" applyAlignment="1" applyProtection="1">
      <alignment vertical="center" wrapText="1"/>
      <protection locked="0"/>
    </xf>
    <xf numFmtId="0" fontId="3" fillId="0" borderId="1" xfId="0" applyFont="1" applyBorder="1" applyAlignment="1">
      <alignment vertical="center" wrapText="1"/>
    </xf>
    <xf numFmtId="14" fontId="3" fillId="0" borderId="1" xfId="0" applyNumberFormat="1" applyFont="1" applyBorder="1" applyAlignment="1" applyProtection="1">
      <alignment vertical="center" wrapText="1"/>
      <protection locked="0"/>
    </xf>
    <xf numFmtId="0" fontId="0" fillId="0" borderId="1" xfId="0" applyBorder="1"/>
    <xf numFmtId="164" fontId="3" fillId="0" borderId="1" xfId="0" applyNumberFormat="1" applyFont="1" applyBorder="1" applyAlignment="1">
      <alignment vertical="center" wrapText="1"/>
    </xf>
    <xf numFmtId="0" fontId="5" fillId="0" borderId="0" xfId="0" applyFont="1"/>
    <xf numFmtId="0" fontId="7" fillId="0" borderId="0" xfId="1" applyBorder="1" applyAlignment="1">
      <alignment horizontal="center" vertical="center" wrapText="1"/>
    </xf>
    <xf numFmtId="0" fontId="8" fillId="0" borderId="0" xfId="1" applyFont="1" applyBorder="1" applyAlignment="1">
      <alignment horizontal="center" vertical="center" wrapText="1"/>
    </xf>
    <xf numFmtId="0" fontId="1" fillId="0" borderId="0" xfId="0" applyFont="1" applyAlignment="1">
      <alignment vertical="center" wrapText="1"/>
    </xf>
    <xf numFmtId="14" fontId="0" fillId="0" borderId="0" xfId="0" applyNumberFormat="1"/>
    <xf numFmtId="0" fontId="4" fillId="0" borderId="0" xfId="0" applyFont="1"/>
    <xf numFmtId="0" fontId="1" fillId="0" borderId="1" xfId="0" applyFont="1" applyBorder="1" applyAlignment="1">
      <alignment vertical="center" wrapText="1"/>
    </xf>
    <xf numFmtId="0" fontId="1" fillId="0" borderId="2" xfId="0" applyFont="1" applyBorder="1" applyAlignment="1">
      <alignment vertical="center" wrapText="1"/>
    </xf>
    <xf numFmtId="0" fontId="3" fillId="0" borderId="3" xfId="0" applyFont="1" applyBorder="1" applyAlignment="1">
      <alignment vertical="center" wrapText="1"/>
    </xf>
    <xf numFmtId="0" fontId="1" fillId="2" borderId="2" xfId="0" applyFont="1" applyFill="1" applyBorder="1" applyAlignment="1">
      <alignment vertical="center" wrapText="1"/>
    </xf>
    <xf numFmtId="0" fontId="1" fillId="2" borderId="4" xfId="0" applyFont="1" applyFill="1" applyBorder="1" applyAlignment="1">
      <alignment vertical="center" wrapText="1"/>
    </xf>
    <xf numFmtId="0" fontId="1" fillId="2" borderId="5" xfId="0" applyFont="1" applyFill="1" applyBorder="1" applyAlignment="1">
      <alignment vertical="center" wrapText="1"/>
    </xf>
    <xf numFmtId="0" fontId="9" fillId="0" borderId="0" xfId="0" applyFont="1"/>
    <xf numFmtId="0" fontId="10" fillId="0" borderId="0" xfId="0" applyFont="1"/>
    <xf numFmtId="0" fontId="11" fillId="2" borderId="1" xfId="0" applyFont="1" applyFill="1" applyBorder="1" applyAlignment="1">
      <alignment vertical="center" wrapText="1"/>
    </xf>
    <xf numFmtId="14" fontId="10" fillId="0" borderId="0" xfId="0" applyNumberFormat="1" applyFont="1"/>
    <xf numFmtId="6" fontId="12" fillId="0" borderId="1" xfId="0" quotePrefix="1" applyNumberFormat="1" applyFont="1" applyBorder="1" applyAlignment="1">
      <alignment horizontal="right" vertical="center" wrapText="1"/>
    </xf>
    <xf numFmtId="0" fontId="13" fillId="0" borderId="7" xfId="0" applyFont="1" applyBorder="1" applyAlignment="1">
      <alignment vertical="center" wrapText="1"/>
    </xf>
    <xf numFmtId="0" fontId="13" fillId="0" borderId="8" xfId="0" applyFont="1" applyBorder="1" applyAlignment="1">
      <alignment vertical="center" wrapText="1"/>
    </xf>
    <xf numFmtId="0" fontId="14" fillId="2" borderId="1" xfId="0" applyFont="1" applyFill="1" applyBorder="1" applyAlignment="1">
      <alignment vertical="center" wrapText="1"/>
    </xf>
    <xf numFmtId="165" fontId="15" fillId="0" borderId="1" xfId="0" applyNumberFormat="1" applyFont="1" applyBorder="1"/>
    <xf numFmtId="165" fontId="15" fillId="0" borderId="2" xfId="0" applyNumberFormat="1" applyFont="1" applyBorder="1"/>
    <xf numFmtId="0" fontId="12" fillId="0" borderId="1" xfId="0" applyFont="1" applyBorder="1" applyAlignment="1">
      <alignment vertical="center" wrapText="1"/>
    </xf>
    <xf numFmtId="0" fontId="0" fillId="0" borderId="15"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17" xfId="0" applyBorder="1" applyAlignment="1" applyProtection="1">
      <alignment horizontal="center"/>
      <protection locked="0"/>
    </xf>
    <xf numFmtId="0" fontId="7" fillId="0" borderId="12" xfId="1" applyBorder="1" applyAlignment="1">
      <alignment horizontal="center" vertical="center" wrapText="1"/>
    </xf>
    <xf numFmtId="0" fontId="8" fillId="0" borderId="13" xfId="1" applyFont="1" applyBorder="1" applyAlignment="1">
      <alignment horizontal="center" vertical="center" wrapText="1"/>
    </xf>
    <xf numFmtId="0" fontId="8" fillId="0" borderId="14" xfId="1" applyFont="1" applyBorder="1" applyAlignment="1">
      <alignment horizontal="center" vertical="center" wrapText="1"/>
    </xf>
    <xf numFmtId="0" fontId="3" fillId="0" borderId="15" xfId="0" applyFont="1" applyBorder="1" applyAlignment="1">
      <alignment horizontal="left" vertical="center" wrapText="1"/>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6" fillId="0" borderId="0" xfId="0" applyFont="1" applyAlignment="1">
      <alignment horizontal="left"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3" borderId="6" xfId="0" applyFont="1" applyFill="1" applyBorder="1" applyAlignment="1">
      <alignment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6" fillId="0" borderId="0" xfId="0" applyFont="1" applyAlignment="1">
      <alignment wrapText="1"/>
    </xf>
    <xf numFmtId="0" fontId="1" fillId="3" borderId="3" xfId="0" applyFont="1" applyFill="1" applyBorder="1" applyAlignment="1">
      <alignment vertical="center" wrapText="1"/>
    </xf>
    <xf numFmtId="0" fontId="1" fillId="0" borderId="5" xfId="0" applyFont="1" applyBorder="1" applyAlignment="1">
      <alignment horizontal="center" vertical="center" wrapText="1"/>
    </xf>
    <xf numFmtId="0" fontId="1" fillId="2" borderId="2" xfId="0" applyFont="1" applyFill="1" applyBorder="1" applyAlignment="1">
      <alignment vertical="center" wrapText="1"/>
    </xf>
    <xf numFmtId="0" fontId="1" fillId="2" borderId="4" xfId="0" applyFont="1" applyFill="1" applyBorder="1" applyAlignment="1">
      <alignment vertical="center" wrapText="1"/>
    </xf>
    <xf numFmtId="0" fontId="1" fillId="2" borderId="5" xfId="0" applyFont="1" applyFill="1" applyBorder="1" applyAlignment="1">
      <alignment vertical="center" wrapText="1"/>
    </xf>
    <xf numFmtId="0" fontId="1" fillId="0" borderId="2" xfId="0" applyFont="1" applyBorder="1" applyAlignment="1">
      <alignment vertical="center" wrapText="1"/>
    </xf>
    <xf numFmtId="0" fontId="1" fillId="0" borderId="4" xfId="0" applyFont="1" applyBorder="1" applyAlignment="1">
      <alignment vertical="center" wrapText="1"/>
    </xf>
    <xf numFmtId="0" fontId="1" fillId="0" borderId="5" xfId="0" applyFont="1" applyBorder="1" applyAlignment="1">
      <alignment vertical="center" wrapText="1"/>
    </xf>
    <xf numFmtId="0" fontId="2" fillId="0" borderId="18" xfId="0" applyFont="1" applyBorder="1" applyAlignment="1">
      <alignment vertical="center" wrapText="1"/>
    </xf>
    <xf numFmtId="0" fontId="4" fillId="0" borderId="18" xfId="0" applyFont="1" applyBorder="1" applyAlignment="1">
      <alignment vertical="center" wrapText="1"/>
    </xf>
    <xf numFmtId="0" fontId="0" fillId="0" borderId="2" xfId="0" applyBorder="1" applyAlignment="1">
      <alignment horizontal="center"/>
    </xf>
    <xf numFmtId="0" fontId="0" fillId="0" borderId="4" xfId="0" applyBorder="1" applyAlignment="1">
      <alignment horizontal="center"/>
    </xf>
    <xf numFmtId="0" fontId="1" fillId="3" borderId="0" xfId="0" applyFont="1" applyFill="1" applyAlignment="1">
      <alignment vertical="center" wrapText="1"/>
    </xf>
    <xf numFmtId="0" fontId="0" fillId="0" borderId="5" xfId="0" applyBorder="1" applyAlignment="1">
      <alignment horizontal="center"/>
    </xf>
  </cellXfs>
  <cellStyles count="2">
    <cellStyle name="Hyperlink" xfId="1" builtinId="8"/>
    <cellStyle name="Normal" xfId="0" builtinId="0" customBuiltin="1"/>
  </cellStyles>
  <dxfs count="49">
    <dxf>
      <fill>
        <patternFill>
          <bgColor rgb="FFC6E0B4"/>
        </patternFill>
      </fill>
    </dxf>
    <dxf>
      <font>
        <color theme="0"/>
      </font>
      <fill>
        <patternFill patternType="none">
          <bgColor auto="1"/>
        </patternFill>
      </fill>
      <border>
        <left style="thin">
          <color auto="1"/>
        </left>
        <right style="thin">
          <color auto="1"/>
        </right>
        <top style="thin">
          <color auto="1"/>
        </top>
        <bottom style="thin">
          <color auto="1"/>
        </bottom>
      </border>
    </dxf>
    <dxf>
      <font>
        <color theme="0"/>
      </font>
      <fill>
        <patternFill>
          <bgColor rgb="FF00B050"/>
        </patternFill>
      </fill>
    </dxf>
    <dxf>
      <font>
        <color theme="0"/>
      </font>
      <fill>
        <patternFill>
          <bgColor rgb="FFFF0000"/>
        </patternFill>
      </fill>
    </dxf>
    <dxf>
      <fill>
        <patternFill>
          <bgColor rgb="FFC6E0B4"/>
        </patternFill>
      </fill>
    </dxf>
    <dxf>
      <font>
        <color theme="0"/>
      </font>
    </dxf>
    <dxf>
      <font>
        <color theme="0"/>
      </font>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dxf>
    <dxf>
      <font>
        <color theme="0"/>
      </font>
    </dxf>
    <dxf>
      <font>
        <color theme="0"/>
      </font>
    </dxf>
    <dxf>
      <font>
        <color theme="0"/>
      </font>
      <fill>
        <patternFill>
          <bgColor rgb="FFFF0000"/>
        </patternFill>
      </fill>
    </dxf>
    <dxf>
      <fill>
        <patternFill>
          <bgColor rgb="FFC6E0B4"/>
        </patternFill>
      </fill>
    </dxf>
    <dxf>
      <font>
        <color theme="0"/>
      </font>
      <fill>
        <patternFill patternType="none">
          <bgColor auto="1"/>
        </patternFill>
      </fill>
      <border>
        <left style="thin">
          <color auto="1"/>
        </left>
        <right style="thin">
          <color auto="1"/>
        </right>
        <top style="thin">
          <color auto="1"/>
        </top>
        <bottom style="thin">
          <color auto="1"/>
        </bottom>
      </border>
    </dxf>
    <dxf>
      <fill>
        <patternFill>
          <bgColor rgb="FFC6E0B4"/>
        </patternFill>
      </fill>
    </dxf>
    <dxf>
      <font>
        <color theme="0"/>
      </font>
      <fill>
        <patternFill patternType="none">
          <fgColor auto="1"/>
          <bgColor auto="1"/>
        </patternFill>
      </fill>
      <border>
        <left style="thin">
          <color auto="1"/>
        </left>
        <right style="thin">
          <color auto="1"/>
        </right>
        <top style="thin">
          <color auto="1"/>
        </top>
        <bottom style="thin">
          <color auto="1"/>
        </bottom>
      </border>
    </dxf>
    <dxf>
      <fill>
        <patternFill>
          <bgColor rgb="FFC6E0B4"/>
        </patternFill>
      </fill>
    </dxf>
    <dxf>
      <font>
        <color theme="0"/>
      </font>
      <fill>
        <patternFill patternType="none">
          <bgColor auto="1"/>
        </patternFill>
      </fill>
      <border>
        <left style="thin">
          <color auto="1"/>
        </left>
        <right style="thin">
          <color auto="1"/>
        </right>
        <top style="thin">
          <color auto="1"/>
        </top>
        <bottom style="thin">
          <color auto="1"/>
        </bottom>
      </border>
    </dxf>
    <dxf>
      <fill>
        <patternFill>
          <bgColor rgb="FFC6E0B4"/>
        </patternFill>
      </fill>
    </dxf>
    <dxf>
      <font>
        <color theme="0"/>
      </font>
      <fill>
        <patternFill patternType="none">
          <bgColor auto="1"/>
        </patternFill>
      </fill>
      <border>
        <left style="thin">
          <color auto="1"/>
        </left>
        <right style="thin">
          <color auto="1"/>
        </right>
        <top style="thin">
          <color auto="1"/>
        </top>
        <bottom style="thin">
          <color auto="1"/>
        </bottom>
      </border>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s>
  <tableStyles count="0" defaultTableStyle="TableStyleMedium2" defaultPivotStyle="PivotStyleLight16"/>
  <colors>
    <mruColors>
      <color rgb="FFC6E0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stitutional-membership@estro.org" TargetMode="External"/><Relationship Id="rId1" Type="http://schemas.openxmlformats.org/officeDocument/2006/relationships/hyperlink" Target="mailto:institutional-membership@estro.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266"/>
  <sheetViews>
    <sheetView showGridLines="0" tabSelected="1" topLeftCell="A9" workbookViewId="0">
      <selection activeCell="C27" sqref="C27"/>
    </sheetView>
  </sheetViews>
  <sheetFormatPr defaultRowHeight="14.5" x14ac:dyDescent="0.4"/>
  <cols>
    <col min="1" max="1" width="20.453125" customWidth="1"/>
    <col min="2" max="2" width="34.81640625" bestFit="1" customWidth="1"/>
    <col min="3" max="3" width="22.54296875" customWidth="1"/>
    <col min="4" max="8" width="8.7265625" customWidth="1"/>
    <col min="9" max="9" width="11.453125" customWidth="1"/>
    <col min="10" max="10" width="14.1796875" customWidth="1"/>
    <col min="11" max="11" width="8.984375E-2" hidden="1" customWidth="1"/>
    <col min="12" max="12" width="0.26953125" hidden="1" customWidth="1"/>
    <col min="13" max="13" width="1.90625" hidden="1" customWidth="1"/>
    <col min="14" max="14" width="15.81640625" customWidth="1"/>
    <col min="15" max="15" width="13.7265625" customWidth="1"/>
    <col min="16" max="19" width="13.7265625" hidden="1" customWidth="1"/>
    <col min="20" max="20" width="13.7265625" customWidth="1"/>
    <col min="21" max="21" width="8.453125" customWidth="1"/>
    <col min="57" max="57" width="8.54296875" customWidth="1"/>
    <col min="58" max="58" width="10" customWidth="1"/>
  </cols>
  <sheetData>
    <row r="1" spans="1:16" ht="21.5" x14ac:dyDescent="0.5">
      <c r="A1" s="19" t="s">
        <v>53</v>
      </c>
    </row>
    <row r="2" spans="1:16" ht="15" thickBot="1" x14ac:dyDescent="0.45"/>
    <row r="3" spans="1:16" ht="15" thickBot="1" x14ac:dyDescent="0.45">
      <c r="A3" s="24" t="s">
        <v>30</v>
      </c>
      <c r="B3" s="30"/>
      <c r="C3" s="31"/>
      <c r="D3" s="32"/>
    </row>
    <row r="4" spans="1:16" ht="15" thickBot="1" x14ac:dyDescent="0.45">
      <c r="A4" s="25" t="s">
        <v>31</v>
      </c>
      <c r="B4" s="30"/>
      <c r="C4" s="31"/>
      <c r="D4" s="32"/>
    </row>
    <row r="5" spans="1:16" ht="15" thickBot="1" x14ac:dyDescent="0.45">
      <c r="A5" s="25" t="s">
        <v>32</v>
      </c>
      <c r="B5" s="30"/>
      <c r="C5" s="31"/>
      <c r="D5" s="32"/>
    </row>
    <row r="6" spans="1:16" ht="15" thickBot="1" x14ac:dyDescent="0.45">
      <c r="A6" s="25" t="s">
        <v>33</v>
      </c>
      <c r="B6" s="30"/>
      <c r="C6" s="31"/>
      <c r="D6" s="32"/>
    </row>
    <row r="7" spans="1:16" ht="15" thickBot="1" x14ac:dyDescent="0.45">
      <c r="A7" s="25" t="s">
        <v>34</v>
      </c>
      <c r="B7" s="30"/>
      <c r="C7" s="31"/>
      <c r="D7" s="32"/>
    </row>
    <row r="8" spans="1:16" ht="15" thickBot="1" x14ac:dyDescent="0.45">
      <c r="A8" s="25" t="s">
        <v>35</v>
      </c>
      <c r="B8" s="30"/>
      <c r="C8" s="31"/>
      <c r="D8" s="32"/>
    </row>
    <row r="9" spans="1:16" ht="15" thickBot="1" x14ac:dyDescent="0.45">
      <c r="A9" s="25" t="s">
        <v>36</v>
      </c>
      <c r="B9" s="30"/>
      <c r="C9" s="31"/>
      <c r="D9" s="32"/>
    </row>
    <row r="10" spans="1:16" ht="15" thickBot="1" x14ac:dyDescent="0.45">
      <c r="A10" s="25" t="s">
        <v>37</v>
      </c>
      <c r="B10" s="30"/>
      <c r="C10" s="31"/>
      <c r="D10" s="32"/>
    </row>
    <row r="11" spans="1:16" ht="15" thickBot="1" x14ac:dyDescent="0.45">
      <c r="A11" s="25" t="s">
        <v>38</v>
      </c>
      <c r="B11" s="30"/>
      <c r="C11" s="31"/>
      <c r="D11" s="32"/>
    </row>
    <row r="12" spans="1:16" ht="33.65" customHeight="1" x14ac:dyDescent="0.4">
      <c r="A12" s="39" t="s">
        <v>39</v>
      </c>
      <c r="B12" s="39"/>
      <c r="C12" s="39"/>
      <c r="D12" s="39"/>
      <c r="E12" s="39"/>
      <c r="F12" s="39"/>
      <c r="G12" s="39"/>
      <c r="H12" s="39"/>
      <c r="I12" s="39"/>
      <c r="J12" s="39"/>
      <c r="K12" s="39"/>
      <c r="L12" s="39"/>
      <c r="M12" s="39"/>
      <c r="N12" s="39"/>
      <c r="O12" s="39"/>
      <c r="P12" s="39"/>
    </row>
    <row r="13" spans="1:16" ht="15" thickBot="1" x14ac:dyDescent="0.45"/>
    <row r="14" spans="1:16" ht="15" thickBot="1" x14ac:dyDescent="0.45">
      <c r="A14" s="36" t="s">
        <v>40</v>
      </c>
      <c r="B14" s="37"/>
      <c r="C14" s="38"/>
      <c r="D14" s="30"/>
      <c r="E14" s="31"/>
      <c r="F14" s="31"/>
      <c r="G14" s="31"/>
      <c r="H14" s="31"/>
      <c r="I14" s="32"/>
    </row>
    <row r="15" spans="1:16" ht="15" thickBot="1" x14ac:dyDescent="0.45">
      <c r="A15" s="36" t="s">
        <v>41</v>
      </c>
      <c r="B15" s="37"/>
      <c r="C15" s="38"/>
      <c r="D15" s="30"/>
      <c r="E15" s="31"/>
      <c r="F15" s="31"/>
      <c r="G15" s="31"/>
      <c r="H15" s="31"/>
      <c r="I15" s="32"/>
    </row>
    <row r="16" spans="1:16" ht="15" thickBot="1" x14ac:dyDescent="0.45">
      <c r="A16" s="36" t="s">
        <v>30</v>
      </c>
      <c r="B16" s="37"/>
      <c r="C16" s="38"/>
      <c r="D16" s="30"/>
      <c r="E16" s="31"/>
      <c r="F16" s="31"/>
      <c r="G16" s="31"/>
      <c r="H16" s="31"/>
      <c r="I16" s="32"/>
    </row>
    <row r="17" spans="1:17" ht="15" thickBot="1" x14ac:dyDescent="0.45">
      <c r="A17" s="36" t="s">
        <v>31</v>
      </c>
      <c r="B17" s="37"/>
      <c r="C17" s="38"/>
      <c r="D17" s="30"/>
      <c r="E17" s="31"/>
      <c r="F17" s="31"/>
      <c r="G17" s="31"/>
      <c r="H17" s="31"/>
      <c r="I17" s="32"/>
    </row>
    <row r="18" spans="1:17" ht="15" thickBot="1" x14ac:dyDescent="0.45">
      <c r="A18" s="36" t="s">
        <v>32</v>
      </c>
      <c r="B18" s="37"/>
      <c r="C18" s="38"/>
      <c r="D18" s="30"/>
      <c r="E18" s="31"/>
      <c r="F18" s="31"/>
      <c r="G18" s="31"/>
      <c r="H18" s="31"/>
      <c r="I18" s="32"/>
    </row>
    <row r="19" spans="1:17" ht="15" thickBot="1" x14ac:dyDescent="0.45">
      <c r="A19" s="36" t="s">
        <v>33</v>
      </c>
      <c r="B19" s="37"/>
      <c r="C19" s="38"/>
      <c r="D19" s="30"/>
      <c r="E19" s="31"/>
      <c r="F19" s="31"/>
      <c r="G19" s="31"/>
      <c r="H19" s="31"/>
      <c r="I19" s="32"/>
    </row>
    <row r="20" spans="1:17" ht="15" thickBot="1" x14ac:dyDescent="0.45">
      <c r="A20" s="36" t="s">
        <v>34</v>
      </c>
      <c r="B20" s="37"/>
      <c r="C20" s="38"/>
      <c r="D20" s="30"/>
      <c r="E20" s="31"/>
      <c r="F20" s="31"/>
      <c r="G20" s="31"/>
      <c r="H20" s="31"/>
      <c r="I20" s="32"/>
    </row>
    <row r="21" spans="1:17" ht="15" thickBot="1" x14ac:dyDescent="0.45">
      <c r="A21" s="36" t="s">
        <v>35</v>
      </c>
      <c r="B21" s="37"/>
      <c r="C21" s="38"/>
      <c r="D21" s="30"/>
      <c r="E21" s="31"/>
      <c r="F21" s="31"/>
      <c r="G21" s="31"/>
      <c r="H21" s="31"/>
      <c r="I21" s="32"/>
    </row>
    <row r="22" spans="1:17" x14ac:dyDescent="0.4">
      <c r="A22" s="40" t="s">
        <v>42</v>
      </c>
      <c r="B22" s="41"/>
      <c r="C22" s="41"/>
      <c r="D22" s="41"/>
      <c r="E22" s="41"/>
      <c r="F22" s="41"/>
      <c r="G22" s="41"/>
      <c r="H22" s="41"/>
      <c r="I22" s="42"/>
    </row>
    <row r="23" spans="1:17" ht="15" thickBot="1" x14ac:dyDescent="0.45">
      <c r="A23" s="33" t="s">
        <v>43</v>
      </c>
      <c r="B23" s="34"/>
      <c r="C23" s="34"/>
      <c r="D23" s="34"/>
      <c r="E23" s="34"/>
      <c r="F23" s="34"/>
      <c r="G23" s="34"/>
      <c r="H23" s="34"/>
      <c r="I23" s="35"/>
    </row>
    <row r="24" spans="1:17" x14ac:dyDescent="0.4">
      <c r="A24" s="8"/>
      <c r="B24" s="9"/>
      <c r="C24" s="9"/>
      <c r="D24" s="9"/>
      <c r="E24" s="9"/>
      <c r="F24" s="9"/>
      <c r="G24" s="9"/>
      <c r="H24" s="9"/>
      <c r="I24" s="9"/>
    </row>
    <row r="25" spans="1:17" x14ac:dyDescent="0.4">
      <c r="B25" s="10" t="s">
        <v>0</v>
      </c>
      <c r="C25" s="10"/>
      <c r="Q25" t="s">
        <v>22</v>
      </c>
    </row>
    <row r="26" spans="1:17" x14ac:dyDescent="0.4">
      <c r="B26" s="55" t="s">
        <v>45</v>
      </c>
      <c r="C26" s="56"/>
      <c r="Q26" t="s">
        <v>23</v>
      </c>
    </row>
    <row r="27" spans="1:17" ht="24" x14ac:dyDescent="0.4">
      <c r="B27" s="26" t="s">
        <v>51</v>
      </c>
      <c r="C27" s="27">
        <v>243.8</v>
      </c>
    </row>
    <row r="28" spans="1:17" s="20" customFormat="1" ht="24" x14ac:dyDescent="0.4">
      <c r="B28" s="26" t="s">
        <v>52</v>
      </c>
      <c r="C28" s="27">
        <v>206.61</v>
      </c>
    </row>
    <row r="29" spans="1:17" ht="24" x14ac:dyDescent="0.4">
      <c r="B29" s="21" t="s">
        <v>49</v>
      </c>
      <c r="C29" s="27">
        <v>115.7</v>
      </c>
      <c r="F29" s="12" t="str">
        <f>IF(Q33,"Please Only select hardcopy of the Green journal for Active members and for Supporting ambassador.","")</f>
        <v/>
      </c>
      <c r="Q29" s="11">
        <v>3654</v>
      </c>
    </row>
    <row r="30" spans="1:17" s="20" customFormat="1" ht="24" x14ac:dyDescent="0.4">
      <c r="B30" s="26" t="s">
        <v>50</v>
      </c>
      <c r="C30" s="27">
        <v>78.510000000000005</v>
      </c>
      <c r="Q30" s="22"/>
    </row>
    <row r="31" spans="1:17" x14ac:dyDescent="0.4">
      <c r="B31" s="13" t="s">
        <v>1</v>
      </c>
      <c r="C31" s="27">
        <v>61.98</v>
      </c>
      <c r="Q31" s="11">
        <v>40179</v>
      </c>
    </row>
    <row r="32" spans="1:17" x14ac:dyDescent="0.4">
      <c r="B32" s="14" t="s">
        <v>2</v>
      </c>
      <c r="C32" s="28">
        <v>45.45</v>
      </c>
    </row>
    <row r="33" spans="1:18" ht="14.5" customHeight="1" x14ac:dyDescent="0.4">
      <c r="A33" s="57"/>
      <c r="B33" s="44"/>
      <c r="C33" s="44"/>
      <c r="D33" s="52" t="s">
        <v>3</v>
      </c>
      <c r="E33" s="52" t="s">
        <v>4</v>
      </c>
      <c r="F33" s="44" t="s">
        <v>5</v>
      </c>
      <c r="G33" s="44" t="s">
        <v>6</v>
      </c>
      <c r="H33" s="44" t="s">
        <v>7</v>
      </c>
      <c r="I33" s="44" t="s">
        <v>8</v>
      </c>
      <c r="J33" s="44" t="s">
        <v>9</v>
      </c>
      <c r="K33" s="49" t="s">
        <v>46</v>
      </c>
      <c r="L33" s="16"/>
      <c r="M33" s="16"/>
      <c r="N33" s="52" t="s">
        <v>10</v>
      </c>
      <c r="O33" s="52" t="s">
        <v>11</v>
      </c>
      <c r="Q33" t="b">
        <f>OR(Q40,Q49,Q63,Q82,Q116,Q131)</f>
        <v>0</v>
      </c>
    </row>
    <row r="34" spans="1:18" x14ac:dyDescent="0.4">
      <c r="A34" s="58"/>
      <c r="B34" s="45"/>
      <c r="C34" s="45"/>
      <c r="D34" s="53"/>
      <c r="E34" s="53"/>
      <c r="F34" s="45"/>
      <c r="G34" s="45"/>
      <c r="H34" s="45"/>
      <c r="I34" s="45"/>
      <c r="J34" s="45"/>
      <c r="K34" s="50"/>
      <c r="L34" s="17"/>
      <c r="M34" s="17"/>
      <c r="N34" s="53"/>
      <c r="O34" s="53"/>
    </row>
    <row r="35" spans="1:18" ht="24" customHeight="1" x14ac:dyDescent="0.4">
      <c r="A35" s="58"/>
      <c r="B35" s="45" t="s">
        <v>0</v>
      </c>
      <c r="C35" s="45" t="s">
        <v>28</v>
      </c>
      <c r="D35" s="53"/>
      <c r="E35" s="53"/>
      <c r="F35" s="45"/>
      <c r="G35" s="45"/>
      <c r="H35" s="45"/>
      <c r="I35" s="45"/>
      <c r="J35" s="45"/>
      <c r="K35" s="50"/>
      <c r="L35" s="17"/>
      <c r="M35" s="17"/>
      <c r="N35" s="53"/>
      <c r="O35" s="53"/>
    </row>
    <row r="36" spans="1:18" x14ac:dyDescent="0.4">
      <c r="A36" s="58"/>
      <c r="B36" s="45"/>
      <c r="C36" s="45"/>
      <c r="D36" s="53"/>
      <c r="E36" s="53"/>
      <c r="F36" s="45"/>
      <c r="G36" s="45"/>
      <c r="H36" s="45"/>
      <c r="I36" s="45"/>
      <c r="J36" s="45"/>
      <c r="K36" s="50"/>
      <c r="L36" s="17"/>
      <c r="M36" s="17"/>
      <c r="N36" s="53"/>
      <c r="O36" s="53"/>
    </row>
    <row r="37" spans="1:18" x14ac:dyDescent="0.4">
      <c r="A37" s="58"/>
      <c r="B37" s="45"/>
      <c r="C37" s="45"/>
      <c r="D37" s="53"/>
      <c r="E37" s="53"/>
      <c r="F37" s="45"/>
      <c r="G37" s="45"/>
      <c r="H37" s="45"/>
      <c r="I37" s="45"/>
      <c r="J37" s="45"/>
      <c r="K37" s="50"/>
      <c r="L37" s="17"/>
      <c r="M37" s="17"/>
      <c r="N37" s="53"/>
      <c r="O37" s="53"/>
    </row>
    <row r="38" spans="1:18" x14ac:dyDescent="0.4">
      <c r="A38" s="58"/>
      <c r="B38" s="45"/>
      <c r="C38" s="45"/>
      <c r="D38" s="53"/>
      <c r="E38" s="53"/>
      <c r="F38" s="45"/>
      <c r="G38" s="45"/>
      <c r="H38" s="45"/>
      <c r="I38" s="45"/>
      <c r="J38" s="45"/>
      <c r="K38" s="50"/>
      <c r="L38" s="17"/>
      <c r="M38" s="17"/>
      <c r="N38" s="53"/>
      <c r="O38" s="53"/>
    </row>
    <row r="39" spans="1:18" x14ac:dyDescent="0.4">
      <c r="A39" s="60"/>
      <c r="B39" s="48"/>
      <c r="C39" s="48"/>
      <c r="D39" s="54"/>
      <c r="E39" s="54"/>
      <c r="F39" s="48"/>
      <c r="G39" s="48"/>
      <c r="H39" s="48"/>
      <c r="I39" s="48"/>
      <c r="J39" s="48"/>
      <c r="K39" s="51"/>
      <c r="L39" s="18"/>
      <c r="M39" s="18"/>
      <c r="N39" s="54"/>
      <c r="O39" s="54"/>
    </row>
    <row r="40" spans="1:18" x14ac:dyDescent="0.4">
      <c r="A40" s="1">
        <v>1</v>
      </c>
      <c r="B40" s="2"/>
      <c r="C40" s="3">
        <f>IF(ISNA(VLOOKUP($B40,$B$27:$C$32,2,FALSE)),0,VLOOKUP($B40,$B$27:$C$32,2,FALSE))</f>
        <v>0</v>
      </c>
      <c r="D40" s="2"/>
      <c r="E40" s="2"/>
      <c r="F40" s="2"/>
      <c r="G40" s="4"/>
      <c r="H40" s="2"/>
      <c r="I40" s="2"/>
      <c r="J40" s="2"/>
      <c r="K40" s="2"/>
      <c r="L40" s="5" t="b">
        <f>IF(B40="",FALSE,IF(K40="",FALSE,IF(K40="No",TRUE,OR($B40=$B$27,$B40=$B$29))))</f>
        <v>0</v>
      </c>
      <c r="M40" s="5" t="b">
        <f>IF(K40="",FALSE,IF(B40="",FALSE,IF(K40="No",FALSE,NOT(OR($B40=$B$29,$B40=$B$27)))))</f>
        <v>0</v>
      </c>
      <c r="N40" s="2"/>
      <c r="O40" s="2"/>
      <c r="Q40" t="b">
        <f>OR(M40,M41,M42,M43,M44)</f>
        <v>0</v>
      </c>
      <c r="R40" t="s">
        <v>24</v>
      </c>
    </row>
    <row r="41" spans="1:18" x14ac:dyDescent="0.4">
      <c r="A41" s="1">
        <v>2</v>
      </c>
      <c r="B41" s="2"/>
      <c r="C41" s="3">
        <f>IF(ISNA(VLOOKUP($B41,$B$27:$C$32,2,FALSE)),0,VLOOKUP($B41,$B$27:$C$32,2,FALSE))</f>
        <v>0</v>
      </c>
      <c r="D41" s="2"/>
      <c r="E41" s="2"/>
      <c r="F41" s="2"/>
      <c r="G41" s="4"/>
      <c r="H41" s="2"/>
      <c r="I41" s="2"/>
      <c r="J41" s="2"/>
      <c r="K41" s="2"/>
      <c r="L41" s="5" t="b">
        <f>IF(B41="",FALSE,IF(K41="",FALSE,IF(K41="No",TRUE,OR($B41=$B$27,$B41=$B$29))))</f>
        <v>0</v>
      </c>
      <c r="M41" s="5" t="b">
        <f>IF(K41="",FALSE,IF(B41="",FALSE,IF(K41="No",FALSE,NOT(OR($B41=$B$29,$B41=$B$27)))))</f>
        <v>0</v>
      </c>
      <c r="N41" s="2"/>
      <c r="O41" s="2"/>
      <c r="Q41" t="b">
        <f>AND(C40&gt;0,C41&gt;0,C42&gt;0,C43&gt;0,C44&gt;0)</f>
        <v>0</v>
      </c>
      <c r="R41" t="s">
        <v>26</v>
      </c>
    </row>
    <row r="42" spans="1:18" x14ac:dyDescent="0.4">
      <c r="A42" s="1">
        <v>3</v>
      </c>
      <c r="B42" s="2"/>
      <c r="C42" s="3">
        <f>IF(ISNA(VLOOKUP($B42,$B$27:$C$32,2,FALSE)),0,VLOOKUP($B42,$B$27:$C$32,2,FALSE))</f>
        <v>0</v>
      </c>
      <c r="D42" s="2"/>
      <c r="E42" s="2"/>
      <c r="F42" s="2"/>
      <c r="G42" s="4"/>
      <c r="H42" s="2"/>
      <c r="I42" s="2"/>
      <c r="J42" s="2"/>
      <c r="K42" s="2"/>
      <c r="L42" s="5" t="b">
        <f>IF(B42="",FALSE,IF(K42="",FALSE,IF(K42="No",TRUE,OR($B42=$B$27,$B42=$B$29))))</f>
        <v>0</v>
      </c>
      <c r="M42" s="5" t="b">
        <f>IF(K42="",FALSE,IF(B42="",FALSE,IF(K42="No",FALSE,NOT(OR($B42=$B$29,$B42=$B$27)))))</f>
        <v>0</v>
      </c>
      <c r="N42" s="2"/>
      <c r="O42" s="2"/>
      <c r="Q42" t="b">
        <f>OR(C40&gt;0,C41&gt;0,C42&gt;0,C43&gt;0,C44&gt;0)</f>
        <v>0</v>
      </c>
      <c r="R42" t="s">
        <v>27</v>
      </c>
    </row>
    <row r="43" spans="1:18" x14ac:dyDescent="0.4">
      <c r="A43" s="1">
        <v>4</v>
      </c>
      <c r="B43" s="2"/>
      <c r="C43" s="3">
        <f>IF(ISNA(VLOOKUP($B43,$B$27:$C$32,2,FALSE)),0,VLOOKUP($B43,$B$27:$C$32,2,FALSE))</f>
        <v>0</v>
      </c>
      <c r="D43" s="2"/>
      <c r="E43" s="2"/>
      <c r="F43" s="2"/>
      <c r="G43" s="4"/>
      <c r="H43" s="2"/>
      <c r="I43" s="2"/>
      <c r="J43" s="2"/>
      <c r="K43" s="2"/>
      <c r="L43" s="5" t="b">
        <f>IF(B43="",FALSE,IF(K43="",FALSE,IF(K43="No",TRUE,OR($B43=$B$27,$B43=$B$29))))</f>
        <v>0</v>
      </c>
      <c r="M43" s="5" t="b">
        <f>IF(K43="",FALSE,IF(B43="",FALSE,IF(K43="No",FALSE,NOT(OR($B43=$B$29,$B43=$B$27)))))</f>
        <v>0</v>
      </c>
      <c r="N43" s="2"/>
      <c r="O43" s="2"/>
    </row>
    <row r="44" spans="1:18" x14ac:dyDescent="0.4">
      <c r="A44" s="1">
        <v>5</v>
      </c>
      <c r="B44" s="2"/>
      <c r="C44" s="3">
        <f>IF(ISNA(VLOOKUP($B44,$B$27:$C$32,2,FALSE)),0,VLOOKUP($B44,$B$27:$C$32,2,FALSE))</f>
        <v>0</v>
      </c>
      <c r="D44" s="2"/>
      <c r="E44" s="2"/>
      <c r="F44" s="2"/>
      <c r="G44" s="4"/>
      <c r="H44" s="2"/>
      <c r="I44" s="2"/>
      <c r="J44" s="2"/>
      <c r="K44" s="2"/>
      <c r="L44" s="5" t="b">
        <f>IF(B44="",FALSE,IF(K44="",FALSE,IF(K44="No",TRUE,OR($B44=$B$27,$B44=$B$29))))</f>
        <v>0</v>
      </c>
      <c r="M44" s="5" t="b">
        <f>IF(K44="",FALSE,IF(B44="",FALSE,IF(K44="No",FALSE,NOT(OR($B44=$B$29,$B44=$B$27)))))</f>
        <v>0</v>
      </c>
      <c r="N44" s="2"/>
      <c r="O44" s="2"/>
    </row>
    <row r="45" spans="1:18" x14ac:dyDescent="0.4">
      <c r="A45" s="1" t="s">
        <v>12</v>
      </c>
      <c r="B45" s="15"/>
      <c r="C45" s="6" t="str">
        <f>IF(C40&gt;0,SUM(C40:C44)," ")</f>
        <v xml:space="preserve"> </v>
      </c>
      <c r="D45" s="3"/>
      <c r="E45" s="3"/>
      <c r="F45" s="3"/>
      <c r="G45" s="3"/>
      <c r="H45" s="3"/>
      <c r="I45" s="3"/>
      <c r="J45" s="3"/>
      <c r="K45" s="3"/>
      <c r="L45" s="3"/>
      <c r="M45" s="3"/>
      <c r="N45" s="3"/>
      <c r="O45" s="3"/>
      <c r="Q45" t="b">
        <f>C49&gt;0</f>
        <v>0</v>
      </c>
      <c r="R45" t="s">
        <v>25</v>
      </c>
    </row>
    <row r="46" spans="1:18" x14ac:dyDescent="0.4">
      <c r="A46" s="1" t="s">
        <v>13</v>
      </c>
      <c r="B46" s="15"/>
      <c r="C46" s="6" t="str">
        <f>IF(C45=" "," ",SUM(C45*5/100))</f>
        <v xml:space="preserve"> </v>
      </c>
      <c r="D46" s="3"/>
      <c r="E46" s="3"/>
      <c r="F46" s="3"/>
      <c r="G46" s="3"/>
      <c r="H46" s="3"/>
      <c r="I46" s="3"/>
      <c r="J46" s="3"/>
      <c r="K46" s="3"/>
      <c r="L46" s="3"/>
      <c r="M46" s="3"/>
      <c r="N46" s="3"/>
      <c r="O46" s="3"/>
    </row>
    <row r="47" spans="1:18" x14ac:dyDescent="0.4">
      <c r="A47" s="1" t="s">
        <v>12</v>
      </c>
      <c r="B47" s="15"/>
      <c r="C47" s="6" t="str">
        <f>IF(C46=" "," ",SUM(C45-C46))</f>
        <v xml:space="preserve"> </v>
      </c>
      <c r="D47" s="3"/>
      <c r="E47" s="3"/>
      <c r="F47" s="3"/>
      <c r="G47" s="3"/>
      <c r="H47" s="3"/>
      <c r="I47" s="3"/>
      <c r="J47" s="3"/>
      <c r="K47" s="3"/>
      <c r="L47" s="3"/>
      <c r="M47" s="3"/>
      <c r="N47" s="3"/>
      <c r="O47" s="3"/>
    </row>
    <row r="48" spans="1:18" ht="21" customHeight="1" x14ac:dyDescent="0.4">
      <c r="A48" s="47" t="s">
        <v>14</v>
      </c>
      <c r="B48" s="47"/>
      <c r="C48" s="47"/>
      <c r="D48" s="47"/>
      <c r="E48" s="47"/>
      <c r="F48" s="47"/>
      <c r="G48" s="47"/>
      <c r="H48" s="47"/>
      <c r="I48" s="47"/>
      <c r="J48" s="47"/>
      <c r="K48" s="47"/>
      <c r="L48" s="47"/>
      <c r="M48" s="47"/>
      <c r="N48" s="47"/>
      <c r="O48" s="47"/>
    </row>
    <row r="49" spans="1:18" x14ac:dyDescent="0.4">
      <c r="A49" s="1">
        <v>6</v>
      </c>
      <c r="B49" s="2"/>
      <c r="C49" s="3">
        <f>IF(ISNA(VLOOKUP($B49,$B$27:$C$32,2,FALSE)),0,VLOOKUP($B49,$B$27:$C$32,2,FALSE))</f>
        <v>0</v>
      </c>
      <c r="D49" s="2"/>
      <c r="E49" s="2"/>
      <c r="F49" s="2"/>
      <c r="G49" s="4"/>
      <c r="H49" s="2"/>
      <c r="I49" s="2"/>
      <c r="J49" s="2"/>
      <c r="K49" s="2"/>
      <c r="L49" s="5" t="b">
        <f t="shared" ref="L49:L58" si="0">IF(B49="",FALSE,IF(K49="",FALSE,IF(K49="No",TRUE,OR($B49=$B$27,$B49=$B$29))))</f>
        <v>0</v>
      </c>
      <c r="M49" s="5" t="b">
        <f t="shared" ref="M49:M58" si="1">IF(K49="",FALSE,IF(B49="",FALSE,IF(K49="No",FALSE,NOT(OR($B49=$B$29,$B49=$B$27)))))</f>
        <v>0</v>
      </c>
      <c r="N49" s="2"/>
      <c r="O49" s="2"/>
      <c r="Q49" t="b">
        <f>OR(M49,M50,M51,M52,M53,M55,M56,M57,M58)</f>
        <v>0</v>
      </c>
      <c r="R49" t="s">
        <v>24</v>
      </c>
    </row>
    <row r="50" spans="1:18" x14ac:dyDescent="0.4">
      <c r="A50" s="1">
        <v>7</v>
      </c>
      <c r="B50" s="2"/>
      <c r="C50" s="3">
        <f>IF(ISNA(VLOOKUP($B50,$B$27:$C$32,2,FALSE)),0,VLOOKUP($B50,$B$27:$C$32,2,FALSE))</f>
        <v>0</v>
      </c>
      <c r="D50" s="2"/>
      <c r="E50" s="2"/>
      <c r="F50" s="2"/>
      <c r="G50" s="4"/>
      <c r="H50" s="2"/>
      <c r="I50" s="2"/>
      <c r="J50" s="2"/>
      <c r="K50" s="2"/>
      <c r="L50" s="5" t="b">
        <f t="shared" si="0"/>
        <v>0</v>
      </c>
      <c r="M50" s="5" t="b">
        <f t="shared" si="1"/>
        <v>0</v>
      </c>
      <c r="N50" s="2"/>
      <c r="O50" s="2"/>
      <c r="Q50" t="b">
        <f>AND(C49&gt;0,C50&gt;0,C51&gt;0,C52&gt;0,C53&gt;0,C55&gt;0,C56&gt;0,C57&gt;0,C58&gt;0)</f>
        <v>0</v>
      </c>
      <c r="R50" t="s">
        <v>26</v>
      </c>
    </row>
    <row r="51" spans="1:18" x14ac:dyDescent="0.4">
      <c r="A51" s="1">
        <v>8</v>
      </c>
      <c r="B51" s="2"/>
      <c r="C51" s="3">
        <f>IF(ISNA(VLOOKUP($B51,$B$27:$C$32,2,FALSE)),0,VLOOKUP($B51,$B$27:$C$32,2,FALSE))</f>
        <v>0</v>
      </c>
      <c r="D51" s="2"/>
      <c r="E51" s="2"/>
      <c r="F51" s="2"/>
      <c r="G51" s="4"/>
      <c r="H51" s="2"/>
      <c r="I51" s="2"/>
      <c r="J51" s="2"/>
      <c r="K51" s="2"/>
      <c r="L51" s="5" t="b">
        <f t="shared" si="0"/>
        <v>0</v>
      </c>
      <c r="M51" s="5" t="b">
        <f t="shared" si="1"/>
        <v>0</v>
      </c>
      <c r="N51" s="2"/>
      <c r="O51" s="2"/>
      <c r="Q51" t="b">
        <f>OR(C49&gt;0,C50&gt;0,C51&gt;0,C52&gt;0,C53&gt;0,C55&gt;0,C56&gt;0,C57&gt;0,C58&gt;0)</f>
        <v>0</v>
      </c>
      <c r="R51" t="s">
        <v>27</v>
      </c>
    </row>
    <row r="52" spans="1:18" x14ac:dyDescent="0.4">
      <c r="A52" s="1">
        <v>9</v>
      </c>
      <c r="B52" s="2"/>
      <c r="C52" s="3">
        <f>IF(ISNA(VLOOKUP($B52,$B$27:$C$32,2,FALSE)),0,VLOOKUP($B52,$B$27:$C$32,2,FALSE))</f>
        <v>0</v>
      </c>
      <c r="D52" s="2"/>
      <c r="E52" s="2"/>
      <c r="F52" s="2"/>
      <c r="G52" s="4"/>
      <c r="H52" s="2"/>
      <c r="I52" s="2"/>
      <c r="J52" s="2"/>
      <c r="K52" s="2"/>
      <c r="L52" s="5" t="b">
        <f t="shared" si="0"/>
        <v>0</v>
      </c>
      <c r="M52" s="5" t="b">
        <f t="shared" si="1"/>
        <v>0</v>
      </c>
      <c r="N52" s="2"/>
      <c r="O52" s="2"/>
    </row>
    <row r="53" spans="1:18" x14ac:dyDescent="0.4">
      <c r="A53" s="1">
        <v>10</v>
      </c>
      <c r="B53" s="2"/>
      <c r="C53" s="3"/>
      <c r="D53" s="2"/>
      <c r="E53" s="2"/>
      <c r="F53" s="2"/>
      <c r="G53" s="4"/>
      <c r="H53" s="2"/>
      <c r="I53" s="2"/>
      <c r="J53" s="2"/>
      <c r="K53" s="2"/>
      <c r="L53" s="5" t="b">
        <f t="shared" si="0"/>
        <v>0</v>
      </c>
      <c r="M53" s="5" t="b">
        <f t="shared" si="1"/>
        <v>0</v>
      </c>
      <c r="N53" s="2"/>
      <c r="O53" s="2"/>
    </row>
    <row r="54" spans="1:18" ht="48" x14ac:dyDescent="0.4">
      <c r="A54" s="1" t="s">
        <v>54</v>
      </c>
      <c r="B54" s="29" t="s">
        <v>55</v>
      </c>
      <c r="C54" s="23" t="s">
        <v>47</v>
      </c>
      <c r="D54" s="2"/>
      <c r="E54" s="2"/>
      <c r="F54" s="2"/>
      <c r="G54" s="4"/>
      <c r="H54" s="2"/>
      <c r="I54" s="2"/>
      <c r="J54" s="2"/>
      <c r="K54" s="2"/>
      <c r="L54" s="5" t="b">
        <f t="shared" si="0"/>
        <v>0</v>
      </c>
      <c r="M54" s="5" t="b">
        <f t="shared" si="1"/>
        <v>0</v>
      </c>
      <c r="N54" s="2"/>
      <c r="O54" s="2"/>
    </row>
    <row r="55" spans="1:18" x14ac:dyDescent="0.4">
      <c r="A55" s="1">
        <v>12</v>
      </c>
      <c r="B55" s="2"/>
      <c r="C55" s="3">
        <f>IF(ISNA(VLOOKUP($B55,$B$27:$C$32,2,FALSE)),0,VLOOKUP($B55,$B$27:$C$32,2,FALSE))</f>
        <v>0</v>
      </c>
      <c r="D55" s="2"/>
      <c r="E55" s="2"/>
      <c r="F55" s="2"/>
      <c r="G55" s="4"/>
      <c r="H55" s="2"/>
      <c r="I55" s="2"/>
      <c r="J55" s="2"/>
      <c r="K55" s="2"/>
      <c r="L55" s="5" t="b">
        <f t="shared" si="0"/>
        <v>0</v>
      </c>
      <c r="M55" s="5" t="b">
        <f t="shared" si="1"/>
        <v>0</v>
      </c>
      <c r="N55" s="2"/>
      <c r="O55" s="2"/>
    </row>
    <row r="56" spans="1:18" x14ac:dyDescent="0.4">
      <c r="A56" s="1">
        <v>13</v>
      </c>
      <c r="B56" s="2"/>
      <c r="C56" s="3">
        <f>IF(ISNA(VLOOKUP($B56,$B$27:$C$32,2,FALSE)),0,VLOOKUP($B56,$B$27:$C$32,2,FALSE))</f>
        <v>0</v>
      </c>
      <c r="D56" s="2"/>
      <c r="E56" s="2"/>
      <c r="F56" s="2"/>
      <c r="G56" s="4"/>
      <c r="H56" s="2"/>
      <c r="I56" s="2"/>
      <c r="J56" s="2" t="s">
        <v>48</v>
      </c>
      <c r="K56" s="2"/>
      <c r="L56" s="5" t="b">
        <f t="shared" si="0"/>
        <v>0</v>
      </c>
      <c r="M56" s="5" t="b">
        <f t="shared" si="1"/>
        <v>0</v>
      </c>
      <c r="N56" s="2"/>
      <c r="O56" s="2"/>
    </row>
    <row r="57" spans="1:18" x14ac:dyDescent="0.4">
      <c r="A57" s="1">
        <v>14</v>
      </c>
      <c r="B57" s="2"/>
      <c r="C57" s="3">
        <f>IF(ISNA(VLOOKUP($B57,$B$27:$C$32,2,FALSE)),0,VLOOKUP($B57,$B$27:$C$32,2,FALSE))</f>
        <v>0</v>
      </c>
      <c r="D57" s="2"/>
      <c r="E57" s="2"/>
      <c r="F57" s="2"/>
      <c r="G57" s="4"/>
      <c r="H57" s="2"/>
      <c r="I57" s="2"/>
      <c r="J57" s="2"/>
      <c r="K57" s="2"/>
      <c r="L57" s="5" t="b">
        <f t="shared" si="0"/>
        <v>0</v>
      </c>
      <c r="M57" s="5" t="b">
        <f t="shared" si="1"/>
        <v>0</v>
      </c>
      <c r="N57" s="2"/>
      <c r="O57" s="2"/>
    </row>
    <row r="58" spans="1:18" x14ac:dyDescent="0.4">
      <c r="A58" s="1">
        <v>15</v>
      </c>
      <c r="B58" s="2"/>
      <c r="C58" s="3">
        <f>IF(ISNA(VLOOKUP($B58,$B$27:$C$32,2,FALSE)),0,VLOOKUP($B58,$B$27:$C$32,2,FALSE))</f>
        <v>0</v>
      </c>
      <c r="D58" s="2"/>
      <c r="E58" s="2"/>
      <c r="F58" s="2"/>
      <c r="G58" s="4"/>
      <c r="H58" s="2"/>
      <c r="I58" s="2"/>
      <c r="J58" s="2"/>
      <c r="K58" s="2"/>
      <c r="L58" s="5" t="b">
        <f t="shared" si="0"/>
        <v>0</v>
      </c>
      <c r="M58" s="5" t="b">
        <f t="shared" si="1"/>
        <v>0</v>
      </c>
      <c r="N58" s="2"/>
      <c r="O58" s="2"/>
    </row>
    <row r="59" spans="1:18" x14ac:dyDescent="0.4">
      <c r="A59" s="1" t="s">
        <v>12</v>
      </c>
      <c r="B59" s="3"/>
      <c r="C59" s="6" t="str">
        <f>IF(C49&gt;0,SUM(C49:C58)+C45," ")</f>
        <v xml:space="preserve"> </v>
      </c>
      <c r="D59" s="3"/>
      <c r="E59" s="3"/>
      <c r="F59" s="3"/>
      <c r="G59" s="3"/>
      <c r="H59" s="3"/>
      <c r="I59" s="3"/>
      <c r="J59" s="3"/>
      <c r="K59" s="3"/>
      <c r="L59" s="3"/>
      <c r="M59" s="3"/>
      <c r="N59" s="3"/>
      <c r="O59" s="3"/>
    </row>
    <row r="60" spans="1:18" x14ac:dyDescent="0.4">
      <c r="A60" s="1" t="s">
        <v>15</v>
      </c>
      <c r="B60" s="3"/>
      <c r="C60" s="6" t="str">
        <f>IF(C59=" "," ",SUM(C59*10)/100)</f>
        <v xml:space="preserve"> </v>
      </c>
      <c r="D60" s="3"/>
      <c r="E60" s="3"/>
      <c r="F60" s="3"/>
      <c r="G60" s="3"/>
      <c r="H60" s="3"/>
      <c r="I60" s="3"/>
      <c r="J60" s="3"/>
      <c r="K60" s="3"/>
      <c r="L60" s="3"/>
      <c r="M60" s="3"/>
      <c r="N60" s="3"/>
      <c r="O60" s="3"/>
    </row>
    <row r="61" spans="1:18" x14ac:dyDescent="0.4">
      <c r="A61" s="1" t="s">
        <v>12</v>
      </c>
      <c r="B61" s="3"/>
      <c r="C61" s="6" t="str">
        <f>IF(C59=" "," ",SUM(C59-C60))</f>
        <v xml:space="preserve"> </v>
      </c>
      <c r="D61" s="3"/>
      <c r="E61" s="3"/>
      <c r="F61" s="3"/>
      <c r="G61" s="3"/>
      <c r="H61" s="3"/>
      <c r="I61" s="3"/>
      <c r="J61" s="3"/>
      <c r="K61" s="3"/>
      <c r="L61" s="3"/>
      <c r="M61" s="3"/>
      <c r="N61" s="3"/>
      <c r="O61" s="3"/>
    </row>
    <row r="62" spans="1:18" ht="21" customHeight="1" x14ac:dyDescent="0.4">
      <c r="A62" s="59" t="s">
        <v>44</v>
      </c>
      <c r="B62" s="59"/>
      <c r="C62" s="59"/>
      <c r="D62" s="59"/>
      <c r="E62" s="59"/>
      <c r="F62" s="59"/>
      <c r="G62" s="59"/>
      <c r="H62" s="59"/>
      <c r="I62" s="59"/>
      <c r="J62" s="59"/>
      <c r="K62" s="59"/>
      <c r="L62" s="59"/>
      <c r="M62" s="59"/>
      <c r="N62" s="59"/>
      <c r="O62" s="59"/>
    </row>
    <row r="63" spans="1:18" x14ac:dyDescent="0.4">
      <c r="A63" s="1">
        <v>16</v>
      </c>
      <c r="B63" s="2"/>
      <c r="C63" s="3">
        <f t="shared" ref="C63:C77" si="2">IF(ISNA(VLOOKUP($B63,$B$27:$C$32,2,FALSE)),0,VLOOKUP($B63,$B$27:$C$32,2,FALSE))</f>
        <v>0</v>
      </c>
      <c r="D63" s="2"/>
      <c r="E63" s="2"/>
      <c r="F63" s="2"/>
      <c r="G63" s="4"/>
      <c r="H63" s="2"/>
      <c r="I63" s="2"/>
      <c r="J63" s="2"/>
      <c r="K63" s="2"/>
      <c r="L63" s="5" t="b">
        <f t="shared" ref="L63:L77" si="3">IF(B63="",FALSE,IF(K63="",FALSE,IF(K63="No",TRUE,OR($B63=$B$27,$B63=$B$29))))</f>
        <v>0</v>
      </c>
      <c r="M63" s="5" t="b">
        <f t="shared" ref="M63:M77" si="4">IF(K63="",FALSE,IF(B63="",FALSE,IF(K63="No",FALSE,NOT(OR($B63=$B$29,$B63=$B$27)))))</f>
        <v>0</v>
      </c>
      <c r="N63" s="2"/>
      <c r="O63" s="2"/>
      <c r="Q63" t="b">
        <f>OR(M63,M64,M65,M66,M67,M68,M69,M70,M71,M72,M73,M74,M75,M76,M77)</f>
        <v>0</v>
      </c>
      <c r="R63" t="s">
        <v>24</v>
      </c>
    </row>
    <row r="64" spans="1:18" x14ac:dyDescent="0.4">
      <c r="A64" s="1">
        <v>17</v>
      </c>
      <c r="B64" s="2"/>
      <c r="C64" s="3"/>
      <c r="D64" s="2"/>
      <c r="E64" s="2"/>
      <c r="F64" s="2"/>
      <c r="G64" s="4"/>
      <c r="H64" s="2"/>
      <c r="I64" s="2"/>
      <c r="J64" s="2"/>
      <c r="K64" s="2"/>
      <c r="L64" s="5" t="b">
        <f t="shared" si="3"/>
        <v>0</v>
      </c>
      <c r="M64" s="5" t="b">
        <f t="shared" si="4"/>
        <v>0</v>
      </c>
      <c r="N64" s="2"/>
      <c r="O64" s="2"/>
      <c r="Q64" t="b">
        <f>AND(C63&gt;0,C64,C65&gt;0,C66&gt;0,C67&gt;0,C68&gt;0,C69&gt;0,C70&gt;0,C71&gt;0,C72&gt;0,C73&gt;0,C74&gt;0,C75&gt;0,C76&gt;0,C77&gt;0)</f>
        <v>0</v>
      </c>
      <c r="R64" t="s">
        <v>26</v>
      </c>
    </row>
    <row r="65" spans="1:18" x14ac:dyDescent="0.4">
      <c r="A65" s="1">
        <v>18</v>
      </c>
      <c r="B65" s="2"/>
      <c r="C65" s="3">
        <f t="shared" si="2"/>
        <v>0</v>
      </c>
      <c r="D65" s="2"/>
      <c r="E65" s="2"/>
      <c r="F65" s="2"/>
      <c r="G65" s="4"/>
      <c r="H65" s="2"/>
      <c r="I65" s="2"/>
      <c r="J65" s="2"/>
      <c r="K65" s="2"/>
      <c r="L65" s="5" t="b">
        <f t="shared" si="3"/>
        <v>0</v>
      </c>
      <c r="M65" s="5" t="b">
        <f t="shared" si="4"/>
        <v>0</v>
      </c>
      <c r="N65" s="2"/>
      <c r="O65" s="2"/>
      <c r="Q65" t="b">
        <f>OR(C63&gt;0,C64,C65&gt;0,C66&gt;0,C67&gt;0,C68&gt;0,C69&gt;0,C70&gt;0,C71&gt;0,C72&gt;0,C73&gt;0,C74&gt;0,C75&gt;0,C76&gt;0,C77&gt;0)</f>
        <v>0</v>
      </c>
      <c r="R65" t="s">
        <v>27</v>
      </c>
    </row>
    <row r="66" spans="1:18" x14ac:dyDescent="0.4">
      <c r="A66" s="1">
        <v>19</v>
      </c>
      <c r="B66" s="2"/>
      <c r="C66" s="3">
        <f t="shared" si="2"/>
        <v>0</v>
      </c>
      <c r="D66" s="2"/>
      <c r="E66" s="2"/>
      <c r="F66" s="2"/>
      <c r="G66" s="4"/>
      <c r="H66" s="2"/>
      <c r="I66" s="2"/>
      <c r="J66" s="2"/>
      <c r="K66" s="2"/>
      <c r="L66" s="5" t="b">
        <f t="shared" si="3"/>
        <v>0</v>
      </c>
      <c r="M66" s="5" t="b">
        <f t="shared" si="4"/>
        <v>0</v>
      </c>
      <c r="N66" s="2"/>
      <c r="O66" s="2"/>
    </row>
    <row r="67" spans="1:18" x14ac:dyDescent="0.4">
      <c r="A67" s="1">
        <v>20</v>
      </c>
      <c r="B67" s="2"/>
      <c r="C67" s="3">
        <f t="shared" si="2"/>
        <v>0</v>
      </c>
      <c r="D67" s="2"/>
      <c r="E67" s="2"/>
      <c r="F67" s="2"/>
      <c r="G67" s="4"/>
      <c r="H67" s="2"/>
      <c r="I67" s="2"/>
      <c r="J67" s="2"/>
      <c r="K67" s="2"/>
      <c r="L67" s="5" t="b">
        <f t="shared" si="3"/>
        <v>0</v>
      </c>
      <c r="M67" s="5" t="b">
        <f t="shared" si="4"/>
        <v>0</v>
      </c>
      <c r="N67" s="2"/>
      <c r="O67" s="2"/>
    </row>
    <row r="68" spans="1:18" x14ac:dyDescent="0.4">
      <c r="A68" s="1">
        <v>21</v>
      </c>
      <c r="B68" s="2"/>
      <c r="C68" s="3">
        <f t="shared" si="2"/>
        <v>0</v>
      </c>
      <c r="D68" s="2"/>
      <c r="E68" s="2"/>
      <c r="F68" s="2"/>
      <c r="G68" s="4"/>
      <c r="H68" s="2"/>
      <c r="I68" s="2"/>
      <c r="J68" s="2"/>
      <c r="K68" s="2"/>
      <c r="L68" s="5" t="b">
        <f t="shared" si="3"/>
        <v>0</v>
      </c>
      <c r="M68" s="5" t="b">
        <f t="shared" si="4"/>
        <v>0</v>
      </c>
      <c r="N68" s="2"/>
      <c r="O68" s="2"/>
    </row>
    <row r="69" spans="1:18" x14ac:dyDescent="0.4">
      <c r="A69" s="1">
        <v>22</v>
      </c>
      <c r="B69" s="2"/>
      <c r="C69" s="3">
        <f t="shared" si="2"/>
        <v>0</v>
      </c>
      <c r="D69" s="2"/>
      <c r="E69" s="2"/>
      <c r="F69" s="2"/>
      <c r="G69" s="4"/>
      <c r="H69" s="2"/>
      <c r="I69" s="2"/>
      <c r="J69" s="2"/>
      <c r="K69" s="2"/>
      <c r="L69" s="5" t="b">
        <f t="shared" si="3"/>
        <v>0</v>
      </c>
      <c r="M69" s="5" t="b">
        <f t="shared" si="4"/>
        <v>0</v>
      </c>
      <c r="N69" s="2"/>
      <c r="O69" s="2"/>
    </row>
    <row r="70" spans="1:18" x14ac:dyDescent="0.4">
      <c r="A70" s="1">
        <v>23</v>
      </c>
      <c r="B70" s="2"/>
      <c r="C70" s="3">
        <f t="shared" si="2"/>
        <v>0</v>
      </c>
      <c r="D70" s="2"/>
      <c r="E70" s="2"/>
      <c r="F70" s="2"/>
      <c r="G70" s="4"/>
      <c r="H70" s="2"/>
      <c r="I70" s="2"/>
      <c r="J70" s="2"/>
      <c r="K70" s="2"/>
      <c r="L70" s="5" t="b">
        <f t="shared" si="3"/>
        <v>0</v>
      </c>
      <c r="M70" s="5" t="b">
        <f t="shared" si="4"/>
        <v>0</v>
      </c>
      <c r="N70" s="2"/>
      <c r="O70" s="2"/>
    </row>
    <row r="71" spans="1:18" x14ac:dyDescent="0.4">
      <c r="A71" s="1">
        <v>24</v>
      </c>
      <c r="B71" s="2"/>
      <c r="C71" s="3">
        <f t="shared" si="2"/>
        <v>0</v>
      </c>
      <c r="D71" s="2"/>
      <c r="E71" s="2"/>
      <c r="F71" s="2"/>
      <c r="G71" s="4"/>
      <c r="H71" s="2"/>
      <c r="I71" s="2"/>
      <c r="J71" s="2"/>
      <c r="K71" s="2"/>
      <c r="L71" s="5" t="b">
        <f t="shared" si="3"/>
        <v>0</v>
      </c>
      <c r="M71" s="5" t="b">
        <f t="shared" si="4"/>
        <v>0</v>
      </c>
      <c r="N71" s="2"/>
      <c r="O71" s="2"/>
    </row>
    <row r="72" spans="1:18" x14ac:dyDescent="0.4">
      <c r="A72" s="1">
        <v>25</v>
      </c>
      <c r="B72" s="2"/>
      <c r="C72" s="3">
        <f t="shared" si="2"/>
        <v>0</v>
      </c>
      <c r="D72" s="2"/>
      <c r="E72" s="2"/>
      <c r="F72" s="2"/>
      <c r="G72" s="4"/>
      <c r="H72" s="2"/>
      <c r="I72" s="2"/>
      <c r="J72" s="2"/>
      <c r="K72" s="2"/>
      <c r="L72" s="5" t="b">
        <f t="shared" si="3"/>
        <v>0</v>
      </c>
      <c r="M72" s="5" t="b">
        <f t="shared" si="4"/>
        <v>0</v>
      </c>
      <c r="N72" s="2"/>
      <c r="O72" s="2"/>
    </row>
    <row r="73" spans="1:18" x14ac:dyDescent="0.4">
      <c r="A73" s="1">
        <v>26</v>
      </c>
      <c r="B73" s="2"/>
      <c r="C73" s="3">
        <f t="shared" si="2"/>
        <v>0</v>
      </c>
      <c r="D73" s="2"/>
      <c r="E73" s="2"/>
      <c r="F73" s="2"/>
      <c r="G73" s="4"/>
      <c r="H73" s="2"/>
      <c r="I73" s="2"/>
      <c r="J73" s="2"/>
      <c r="K73" s="2"/>
      <c r="L73" s="5" t="b">
        <f t="shared" si="3"/>
        <v>0</v>
      </c>
      <c r="M73" s="5" t="b">
        <f t="shared" si="4"/>
        <v>0</v>
      </c>
      <c r="N73" s="2"/>
      <c r="O73" s="2"/>
    </row>
    <row r="74" spans="1:18" x14ac:dyDescent="0.4">
      <c r="A74" s="1">
        <v>27</v>
      </c>
      <c r="B74" s="2"/>
      <c r="C74" s="3">
        <f t="shared" si="2"/>
        <v>0</v>
      </c>
      <c r="D74" s="2"/>
      <c r="E74" s="2"/>
      <c r="F74" s="2"/>
      <c r="G74" s="4"/>
      <c r="H74" s="2"/>
      <c r="I74" s="2"/>
      <c r="J74" s="2"/>
      <c r="K74" s="2"/>
      <c r="L74" s="5" t="b">
        <f t="shared" si="3"/>
        <v>0</v>
      </c>
      <c r="M74" s="5" t="b">
        <f t="shared" si="4"/>
        <v>0</v>
      </c>
      <c r="N74" s="2"/>
      <c r="O74" s="2"/>
    </row>
    <row r="75" spans="1:18" x14ac:dyDescent="0.4">
      <c r="A75" s="1">
        <v>28</v>
      </c>
      <c r="B75" s="2"/>
      <c r="C75" s="3">
        <f t="shared" si="2"/>
        <v>0</v>
      </c>
      <c r="D75" s="2"/>
      <c r="E75" s="2"/>
      <c r="F75" s="2"/>
      <c r="G75" s="4"/>
      <c r="H75" s="2"/>
      <c r="I75" s="2"/>
      <c r="J75" s="2"/>
      <c r="K75" s="2"/>
      <c r="L75" s="5" t="b">
        <f t="shared" si="3"/>
        <v>0</v>
      </c>
      <c r="M75" s="5" t="b">
        <f t="shared" si="4"/>
        <v>0</v>
      </c>
      <c r="N75" s="2"/>
      <c r="O75" s="2"/>
    </row>
    <row r="76" spans="1:18" x14ac:dyDescent="0.4">
      <c r="A76" s="1">
        <v>29</v>
      </c>
      <c r="B76" s="2"/>
      <c r="C76" s="3">
        <f t="shared" si="2"/>
        <v>0</v>
      </c>
      <c r="D76" s="2"/>
      <c r="E76" s="2"/>
      <c r="F76" s="2"/>
      <c r="G76" s="4"/>
      <c r="H76" s="2"/>
      <c r="I76" s="2"/>
      <c r="J76" s="2"/>
      <c r="K76" s="2"/>
      <c r="L76" s="5" t="b">
        <f t="shared" si="3"/>
        <v>0</v>
      </c>
      <c r="M76" s="5" t="b">
        <f t="shared" si="4"/>
        <v>0</v>
      </c>
      <c r="N76" s="2"/>
      <c r="O76" s="2"/>
    </row>
    <row r="77" spans="1:18" x14ac:dyDescent="0.4">
      <c r="A77" s="1">
        <v>30</v>
      </c>
      <c r="B77" s="2"/>
      <c r="C77" s="3">
        <f t="shared" si="2"/>
        <v>0</v>
      </c>
      <c r="D77" s="2"/>
      <c r="E77" s="2"/>
      <c r="F77" s="2"/>
      <c r="G77" s="4"/>
      <c r="H77" s="2"/>
      <c r="I77" s="2"/>
      <c r="J77" s="2"/>
      <c r="K77" s="2"/>
      <c r="L77" s="5" t="b">
        <f t="shared" si="3"/>
        <v>0</v>
      </c>
      <c r="M77" s="5" t="b">
        <f t="shared" si="4"/>
        <v>0</v>
      </c>
      <c r="N77" s="2"/>
      <c r="O77" s="2"/>
      <c r="Q77" t="b">
        <f>C82&gt;0</f>
        <v>0</v>
      </c>
      <c r="R77" t="s">
        <v>25</v>
      </c>
    </row>
    <row r="78" spans="1:18" x14ac:dyDescent="0.4">
      <c r="A78" s="1" t="s">
        <v>12</v>
      </c>
      <c r="B78" s="3"/>
      <c r="C78" s="6" t="str">
        <f>IF(C63&gt;0,SUM(C63:C77)+C59," ")</f>
        <v xml:space="preserve"> </v>
      </c>
      <c r="D78" s="3"/>
      <c r="E78" s="3"/>
      <c r="F78" s="3"/>
      <c r="G78" s="3"/>
      <c r="H78" s="3"/>
      <c r="I78" s="3"/>
      <c r="J78" s="3"/>
      <c r="K78" s="3"/>
      <c r="L78" s="3"/>
      <c r="M78" s="3"/>
      <c r="N78" s="3"/>
      <c r="O78" s="3"/>
    </row>
    <row r="79" spans="1:18" x14ac:dyDescent="0.4">
      <c r="A79" s="1" t="s">
        <v>16</v>
      </c>
      <c r="B79" s="3"/>
      <c r="C79" s="6" t="str">
        <f>IF(C78=" "," ",SUM(C78*15/100))</f>
        <v xml:space="preserve"> </v>
      </c>
      <c r="D79" s="3"/>
      <c r="E79" s="3"/>
      <c r="F79" s="3"/>
      <c r="G79" s="3"/>
      <c r="H79" s="3"/>
      <c r="I79" s="3"/>
      <c r="J79" s="3"/>
      <c r="K79" s="3"/>
      <c r="L79" s="3"/>
      <c r="M79" s="3"/>
      <c r="N79" s="3"/>
      <c r="O79" s="3"/>
    </row>
    <row r="80" spans="1:18" x14ac:dyDescent="0.4">
      <c r="A80" s="1" t="s">
        <v>12</v>
      </c>
      <c r="B80" s="3"/>
      <c r="C80" s="6" t="str">
        <f>IF(C78=" "," ",SUM(C78-C79))</f>
        <v xml:space="preserve"> </v>
      </c>
      <c r="D80" s="3"/>
      <c r="E80" s="3"/>
      <c r="F80" s="3"/>
      <c r="G80" s="3"/>
      <c r="H80" s="3"/>
      <c r="I80" s="3"/>
      <c r="J80" s="3"/>
      <c r="K80" s="3"/>
      <c r="L80" s="3"/>
      <c r="M80" s="3"/>
      <c r="N80" s="3"/>
      <c r="O80" s="3"/>
    </row>
    <row r="81" spans="1:18" ht="21" customHeight="1" x14ac:dyDescent="0.4">
      <c r="A81" s="59" t="s">
        <v>17</v>
      </c>
      <c r="B81" s="59"/>
      <c r="C81" s="59"/>
      <c r="D81" s="59"/>
      <c r="E81" s="59"/>
      <c r="F81" s="59"/>
      <c r="G81" s="59"/>
      <c r="H81" s="59"/>
      <c r="I81" s="59"/>
      <c r="J81" s="59"/>
      <c r="K81" s="59"/>
      <c r="L81" s="59"/>
      <c r="M81" s="59"/>
      <c r="N81" s="59"/>
      <c r="O81" s="59"/>
    </row>
    <row r="82" spans="1:18" x14ac:dyDescent="0.4">
      <c r="A82" s="1">
        <v>31</v>
      </c>
      <c r="B82" s="2"/>
      <c r="C82" s="3">
        <f t="shared" ref="C82:C111" si="5">IF(ISNA(VLOOKUP($B82,$B$27:$C$32,2,FALSE)),0,VLOOKUP($B82,$B$27:$C$32,2,FALSE))</f>
        <v>0</v>
      </c>
      <c r="D82" s="2"/>
      <c r="E82" s="2"/>
      <c r="F82" s="2"/>
      <c r="G82" s="4"/>
      <c r="H82" s="2"/>
      <c r="I82" s="2"/>
      <c r="J82" s="2"/>
      <c r="K82" s="2"/>
      <c r="L82" s="5" t="b">
        <f t="shared" ref="L82:L111" si="6">IF(B82="",FALSE,IF(K82="",FALSE,IF(K82="No",TRUE,OR($B82=$B$27,$B82=$B$29))))</f>
        <v>0</v>
      </c>
      <c r="M82" s="5" t="b">
        <f t="shared" ref="M82:M111" si="7">IF(K82="",FALSE,IF(B82="",FALSE,IF(K82="No",FALSE,NOT(OR($B82=$B$29,$B82=$B$27)))))</f>
        <v>0</v>
      </c>
      <c r="N82" s="2"/>
      <c r="O82" s="2"/>
      <c r="Q82" t="b">
        <f>OR(M82,M83,M84,M85,M86,M87,M88,M89,M90,M91,M92,M93,M94,M95,M96,M97,M98,M99,M100,M101,M102,M103,M104,M105,M106,M107,M108,M109,M110,M111)</f>
        <v>0</v>
      </c>
      <c r="R82" t="s">
        <v>24</v>
      </c>
    </row>
    <row r="83" spans="1:18" x14ac:dyDescent="0.4">
      <c r="A83" s="1">
        <v>32</v>
      </c>
      <c r="B83" s="2"/>
      <c r="C83" s="3">
        <f t="shared" si="5"/>
        <v>0</v>
      </c>
      <c r="D83" s="2"/>
      <c r="E83" s="2"/>
      <c r="F83" s="2"/>
      <c r="G83" s="4"/>
      <c r="H83" s="2"/>
      <c r="I83" s="2"/>
      <c r="J83" s="2"/>
      <c r="K83" s="2"/>
      <c r="L83" s="5" t="b">
        <f t="shared" si="6"/>
        <v>0</v>
      </c>
      <c r="M83" s="5" t="b">
        <f t="shared" si="7"/>
        <v>0</v>
      </c>
      <c r="N83" s="2"/>
      <c r="O83" s="2"/>
      <c r="Q83" t="b">
        <f>AND(C82&gt;0,C83&gt;0,C84&gt;0,C85&gt;0,C86&gt;0,C87&gt;0,C88&gt;0,C89&gt;0,C90&gt;0,C91&gt;0,C92&gt;0,C93&gt;0,C94&gt;0,C95&gt;0,C96&gt;0,C97&gt;0,C98&gt;0,C99&gt;0,C100&gt;0,C101&gt;0,C102&gt;0,C103&gt;0,C104&gt;0,C105&gt;0,C106&gt;0,C107&gt;0,C108&gt;0,C109&gt;0,C110&gt;0,C111&gt;0)</f>
        <v>0</v>
      </c>
      <c r="R83" t="s">
        <v>26</v>
      </c>
    </row>
    <row r="84" spans="1:18" x14ac:dyDescent="0.4">
      <c r="A84" s="1">
        <v>33</v>
      </c>
      <c r="B84" s="2"/>
      <c r="C84" s="3">
        <f t="shared" si="5"/>
        <v>0</v>
      </c>
      <c r="D84" s="2"/>
      <c r="E84" s="2"/>
      <c r="F84" s="2"/>
      <c r="G84" s="4"/>
      <c r="H84" s="2"/>
      <c r="I84" s="2"/>
      <c r="J84" s="2"/>
      <c r="K84" s="2"/>
      <c r="L84" s="5" t="b">
        <f t="shared" si="6"/>
        <v>0</v>
      </c>
      <c r="M84" s="5" t="b">
        <f t="shared" si="7"/>
        <v>0</v>
      </c>
      <c r="N84" s="2"/>
      <c r="O84" s="2"/>
      <c r="Q84" t="b">
        <f>OR(C82,C83&gt;0,C84&gt;0,C85&gt;0,C86&gt;0,C87&gt;0,C88&gt;0,C89&gt;0,C90&gt;0,C91&gt;0,C92&gt;0,C93&gt;0,C94&gt;0,C95&gt;0,C96&gt;0,C97&gt;0,C98&gt;0,C99&gt;0,C100&gt;0,C101&gt;0,C102&gt;0,C103&gt;0,C104&gt;0,C105&gt;0,C106&gt;0,C107&gt;0,C108&gt;0,C109&gt;0,C110&gt;0,C111&gt;0)</f>
        <v>0</v>
      </c>
      <c r="R84" t="s">
        <v>27</v>
      </c>
    </row>
    <row r="85" spans="1:18" x14ac:dyDescent="0.4">
      <c r="A85" s="1">
        <v>34</v>
      </c>
      <c r="B85" s="2"/>
      <c r="C85" s="3">
        <f t="shared" si="5"/>
        <v>0</v>
      </c>
      <c r="D85" s="2"/>
      <c r="E85" s="2"/>
      <c r="F85" s="2"/>
      <c r="G85" s="4"/>
      <c r="H85" s="2"/>
      <c r="I85" s="2"/>
      <c r="J85" s="2"/>
      <c r="K85" s="2"/>
      <c r="L85" s="5" t="b">
        <f t="shared" si="6"/>
        <v>0</v>
      </c>
      <c r="M85" s="5" t="b">
        <f t="shared" si="7"/>
        <v>0</v>
      </c>
      <c r="N85" s="2"/>
      <c r="O85" s="2"/>
    </row>
    <row r="86" spans="1:18" x14ac:dyDescent="0.4">
      <c r="A86" s="1">
        <v>35</v>
      </c>
      <c r="B86" s="2"/>
      <c r="C86" s="3">
        <f t="shared" si="5"/>
        <v>0</v>
      </c>
      <c r="D86" s="2"/>
      <c r="E86" s="2"/>
      <c r="F86" s="2"/>
      <c r="G86" s="4"/>
      <c r="H86" s="2"/>
      <c r="I86" s="2"/>
      <c r="J86" s="2"/>
      <c r="K86" s="2"/>
      <c r="L86" s="5" t="b">
        <f t="shared" si="6"/>
        <v>0</v>
      </c>
      <c r="M86" s="5" t="b">
        <f t="shared" si="7"/>
        <v>0</v>
      </c>
      <c r="N86" s="2"/>
      <c r="O86" s="2"/>
    </row>
    <row r="87" spans="1:18" x14ac:dyDescent="0.4">
      <c r="A87" s="1">
        <v>36</v>
      </c>
      <c r="B87" s="2"/>
      <c r="C87" s="3">
        <f t="shared" si="5"/>
        <v>0</v>
      </c>
      <c r="D87" s="2"/>
      <c r="E87" s="2"/>
      <c r="F87" s="2"/>
      <c r="G87" s="4"/>
      <c r="H87" s="2"/>
      <c r="I87" s="2"/>
      <c r="J87" s="2"/>
      <c r="K87" s="2"/>
      <c r="L87" s="5" t="b">
        <f t="shared" si="6"/>
        <v>0</v>
      </c>
      <c r="M87" s="5" t="b">
        <f t="shared" si="7"/>
        <v>0</v>
      </c>
      <c r="N87" s="2"/>
      <c r="O87" s="2"/>
    </row>
    <row r="88" spans="1:18" x14ac:dyDescent="0.4">
      <c r="A88" s="1">
        <v>37</v>
      </c>
      <c r="B88" s="2"/>
      <c r="C88" s="3">
        <f t="shared" si="5"/>
        <v>0</v>
      </c>
      <c r="D88" s="2"/>
      <c r="E88" s="2"/>
      <c r="F88" s="2"/>
      <c r="G88" s="4"/>
      <c r="H88" s="2"/>
      <c r="I88" s="2"/>
      <c r="J88" s="2"/>
      <c r="K88" s="2"/>
      <c r="L88" s="5" t="b">
        <f t="shared" si="6"/>
        <v>0</v>
      </c>
      <c r="M88" s="5" t="b">
        <f t="shared" si="7"/>
        <v>0</v>
      </c>
      <c r="N88" s="2"/>
      <c r="O88" s="2"/>
    </row>
    <row r="89" spans="1:18" x14ac:dyDescent="0.4">
      <c r="A89" s="1">
        <v>38</v>
      </c>
      <c r="B89" s="2"/>
      <c r="C89" s="3">
        <f t="shared" si="5"/>
        <v>0</v>
      </c>
      <c r="D89" s="2"/>
      <c r="E89" s="2"/>
      <c r="F89" s="2"/>
      <c r="G89" s="4"/>
      <c r="H89" s="2"/>
      <c r="I89" s="2"/>
      <c r="J89" s="2"/>
      <c r="K89" s="2"/>
      <c r="L89" s="5" t="b">
        <f t="shared" si="6"/>
        <v>0</v>
      </c>
      <c r="M89" s="5" t="b">
        <f t="shared" si="7"/>
        <v>0</v>
      </c>
      <c r="N89" s="2"/>
      <c r="O89" s="2"/>
    </row>
    <row r="90" spans="1:18" x14ac:dyDescent="0.4">
      <c r="A90" s="1">
        <v>39</v>
      </c>
      <c r="B90" s="2"/>
      <c r="C90" s="3">
        <f t="shared" si="5"/>
        <v>0</v>
      </c>
      <c r="D90" s="2"/>
      <c r="E90" s="2"/>
      <c r="F90" s="2"/>
      <c r="G90" s="4"/>
      <c r="H90" s="2"/>
      <c r="I90" s="2"/>
      <c r="J90" s="2"/>
      <c r="K90" s="2"/>
      <c r="L90" s="5" t="b">
        <f t="shared" si="6"/>
        <v>0</v>
      </c>
      <c r="M90" s="5" t="b">
        <f t="shared" si="7"/>
        <v>0</v>
      </c>
      <c r="N90" s="2"/>
      <c r="O90" s="2"/>
    </row>
    <row r="91" spans="1:18" x14ac:dyDescent="0.4">
      <c r="A91" s="1">
        <v>40</v>
      </c>
      <c r="B91" s="2"/>
      <c r="C91" s="3">
        <f t="shared" si="5"/>
        <v>0</v>
      </c>
      <c r="D91" s="2"/>
      <c r="E91" s="2"/>
      <c r="F91" s="2"/>
      <c r="G91" s="4"/>
      <c r="H91" s="2"/>
      <c r="I91" s="2"/>
      <c r="J91" s="2"/>
      <c r="K91" s="2"/>
      <c r="L91" s="5" t="b">
        <f t="shared" si="6"/>
        <v>0</v>
      </c>
      <c r="M91" s="5" t="b">
        <f t="shared" si="7"/>
        <v>0</v>
      </c>
      <c r="N91" s="2"/>
      <c r="O91" s="2"/>
    </row>
    <row r="92" spans="1:18" x14ac:dyDescent="0.4">
      <c r="A92" s="1">
        <v>41</v>
      </c>
      <c r="B92" s="2"/>
      <c r="C92" s="3">
        <f t="shared" si="5"/>
        <v>0</v>
      </c>
      <c r="D92" s="2"/>
      <c r="E92" s="2"/>
      <c r="F92" s="2"/>
      <c r="G92" s="4"/>
      <c r="H92" s="2"/>
      <c r="I92" s="2"/>
      <c r="J92" s="2"/>
      <c r="K92" s="2"/>
      <c r="L92" s="5" t="b">
        <f t="shared" si="6"/>
        <v>0</v>
      </c>
      <c r="M92" s="5" t="b">
        <f t="shared" si="7"/>
        <v>0</v>
      </c>
      <c r="N92" s="2"/>
      <c r="O92" s="2"/>
    </row>
    <row r="93" spans="1:18" x14ac:dyDescent="0.4">
      <c r="A93" s="1">
        <v>42</v>
      </c>
      <c r="B93" s="2"/>
      <c r="C93" s="3">
        <f t="shared" si="5"/>
        <v>0</v>
      </c>
      <c r="D93" s="2"/>
      <c r="E93" s="2"/>
      <c r="F93" s="2"/>
      <c r="G93" s="4"/>
      <c r="H93" s="2"/>
      <c r="I93" s="2"/>
      <c r="J93" s="2"/>
      <c r="K93" s="2"/>
      <c r="L93" s="5" t="b">
        <f t="shared" si="6"/>
        <v>0</v>
      </c>
      <c r="M93" s="5" t="b">
        <f t="shared" si="7"/>
        <v>0</v>
      </c>
      <c r="N93" s="2"/>
      <c r="O93" s="2"/>
    </row>
    <row r="94" spans="1:18" x14ac:dyDescent="0.4">
      <c r="A94" s="1">
        <v>43</v>
      </c>
      <c r="B94" s="2"/>
      <c r="C94" s="3">
        <f t="shared" si="5"/>
        <v>0</v>
      </c>
      <c r="D94" s="2"/>
      <c r="E94" s="2"/>
      <c r="F94" s="2"/>
      <c r="G94" s="4"/>
      <c r="H94" s="2"/>
      <c r="I94" s="2"/>
      <c r="J94" s="2"/>
      <c r="K94" s="2"/>
      <c r="L94" s="5" t="b">
        <f t="shared" si="6"/>
        <v>0</v>
      </c>
      <c r="M94" s="5" t="b">
        <f t="shared" si="7"/>
        <v>0</v>
      </c>
      <c r="N94" s="2"/>
      <c r="O94" s="2"/>
    </row>
    <row r="95" spans="1:18" x14ac:dyDescent="0.4">
      <c r="A95" s="1">
        <v>44</v>
      </c>
      <c r="B95" s="2"/>
      <c r="C95" s="3">
        <f t="shared" si="5"/>
        <v>0</v>
      </c>
      <c r="D95" s="2"/>
      <c r="E95" s="2"/>
      <c r="F95" s="2"/>
      <c r="G95" s="4"/>
      <c r="H95" s="2"/>
      <c r="I95" s="2"/>
      <c r="J95" s="2"/>
      <c r="K95" s="2"/>
      <c r="L95" s="5" t="b">
        <f t="shared" si="6"/>
        <v>0</v>
      </c>
      <c r="M95" s="5" t="b">
        <f t="shared" si="7"/>
        <v>0</v>
      </c>
      <c r="N95" s="2"/>
      <c r="O95" s="2"/>
    </row>
    <row r="96" spans="1:18" x14ac:dyDescent="0.4">
      <c r="A96" s="1">
        <v>45</v>
      </c>
      <c r="B96" s="2"/>
      <c r="C96" s="3">
        <f t="shared" si="5"/>
        <v>0</v>
      </c>
      <c r="D96" s="2"/>
      <c r="E96" s="2"/>
      <c r="F96" s="2"/>
      <c r="G96" s="4"/>
      <c r="H96" s="2"/>
      <c r="I96" s="2"/>
      <c r="J96" s="2"/>
      <c r="K96" s="2"/>
      <c r="L96" s="5" t="b">
        <f t="shared" si="6"/>
        <v>0</v>
      </c>
      <c r="M96" s="5" t="b">
        <f t="shared" si="7"/>
        <v>0</v>
      </c>
      <c r="N96" s="2"/>
      <c r="O96" s="2"/>
    </row>
    <row r="97" spans="1:18" x14ac:dyDescent="0.4">
      <c r="A97" s="1">
        <v>46</v>
      </c>
      <c r="B97" s="2"/>
      <c r="C97" s="3">
        <f t="shared" si="5"/>
        <v>0</v>
      </c>
      <c r="D97" s="2"/>
      <c r="E97" s="2"/>
      <c r="F97" s="2"/>
      <c r="G97" s="4"/>
      <c r="H97" s="2"/>
      <c r="I97" s="2"/>
      <c r="J97" s="2"/>
      <c r="K97" s="2"/>
      <c r="L97" s="5" t="b">
        <f t="shared" si="6"/>
        <v>0</v>
      </c>
      <c r="M97" s="5" t="b">
        <f t="shared" si="7"/>
        <v>0</v>
      </c>
      <c r="N97" s="2"/>
      <c r="O97" s="2"/>
    </row>
    <row r="98" spans="1:18" x14ac:dyDescent="0.4">
      <c r="A98" s="1">
        <v>47</v>
      </c>
      <c r="B98" s="2"/>
      <c r="C98" s="3">
        <f t="shared" si="5"/>
        <v>0</v>
      </c>
      <c r="D98" s="2"/>
      <c r="E98" s="2"/>
      <c r="F98" s="2"/>
      <c r="G98" s="4"/>
      <c r="H98" s="2"/>
      <c r="I98" s="2"/>
      <c r="J98" s="2"/>
      <c r="K98" s="2"/>
      <c r="L98" s="5" t="b">
        <f t="shared" si="6"/>
        <v>0</v>
      </c>
      <c r="M98" s="5" t="b">
        <f t="shared" si="7"/>
        <v>0</v>
      </c>
      <c r="N98" s="2"/>
      <c r="O98" s="2"/>
    </row>
    <row r="99" spans="1:18" x14ac:dyDescent="0.4">
      <c r="A99" s="1">
        <v>48</v>
      </c>
      <c r="B99" s="2"/>
      <c r="C99" s="3">
        <f t="shared" si="5"/>
        <v>0</v>
      </c>
      <c r="D99" s="2"/>
      <c r="E99" s="2"/>
      <c r="F99" s="2"/>
      <c r="G99" s="4"/>
      <c r="H99" s="2"/>
      <c r="I99" s="2"/>
      <c r="J99" s="2"/>
      <c r="K99" s="2"/>
      <c r="L99" s="5" t="b">
        <f t="shared" si="6"/>
        <v>0</v>
      </c>
      <c r="M99" s="5" t="b">
        <f t="shared" si="7"/>
        <v>0</v>
      </c>
      <c r="N99" s="2"/>
      <c r="O99" s="2"/>
    </row>
    <row r="100" spans="1:18" x14ac:dyDescent="0.4">
      <c r="A100" s="1">
        <v>49</v>
      </c>
      <c r="B100" s="2"/>
      <c r="C100" s="3">
        <f t="shared" si="5"/>
        <v>0</v>
      </c>
      <c r="D100" s="2"/>
      <c r="E100" s="2"/>
      <c r="F100" s="2"/>
      <c r="G100" s="4"/>
      <c r="H100" s="2"/>
      <c r="I100" s="2"/>
      <c r="J100" s="2"/>
      <c r="K100" s="2"/>
      <c r="L100" s="5" t="b">
        <f t="shared" si="6"/>
        <v>0</v>
      </c>
      <c r="M100" s="5" t="b">
        <f t="shared" si="7"/>
        <v>0</v>
      </c>
      <c r="N100" s="2"/>
      <c r="O100" s="2"/>
    </row>
    <row r="101" spans="1:18" x14ac:dyDescent="0.4">
      <c r="A101" s="1">
        <v>50</v>
      </c>
      <c r="B101" s="2"/>
      <c r="C101" s="3">
        <f t="shared" si="5"/>
        <v>0</v>
      </c>
      <c r="D101" s="2"/>
      <c r="E101" s="2"/>
      <c r="F101" s="2"/>
      <c r="G101" s="4"/>
      <c r="H101" s="2"/>
      <c r="I101" s="2"/>
      <c r="J101" s="2"/>
      <c r="K101" s="2"/>
      <c r="L101" s="5" t="b">
        <f t="shared" si="6"/>
        <v>0</v>
      </c>
      <c r="M101" s="5" t="b">
        <f t="shared" si="7"/>
        <v>0</v>
      </c>
      <c r="N101" s="2"/>
      <c r="O101" s="2"/>
    </row>
    <row r="102" spans="1:18" x14ac:dyDescent="0.4">
      <c r="A102" s="1">
        <v>51</v>
      </c>
      <c r="B102" s="2"/>
      <c r="C102" s="3">
        <f t="shared" si="5"/>
        <v>0</v>
      </c>
      <c r="D102" s="2"/>
      <c r="E102" s="2"/>
      <c r="F102" s="2"/>
      <c r="G102" s="4"/>
      <c r="H102" s="2"/>
      <c r="I102" s="2"/>
      <c r="J102" s="2"/>
      <c r="K102" s="2"/>
      <c r="L102" s="5" t="b">
        <f t="shared" si="6"/>
        <v>0</v>
      </c>
      <c r="M102" s="5" t="b">
        <f t="shared" si="7"/>
        <v>0</v>
      </c>
      <c r="N102" s="2"/>
      <c r="O102" s="2"/>
    </row>
    <row r="103" spans="1:18" x14ac:dyDescent="0.4">
      <c r="A103" s="1">
        <v>52</v>
      </c>
      <c r="B103" s="2"/>
      <c r="C103" s="3">
        <f t="shared" si="5"/>
        <v>0</v>
      </c>
      <c r="D103" s="2"/>
      <c r="E103" s="2"/>
      <c r="F103" s="2"/>
      <c r="G103" s="4"/>
      <c r="H103" s="2"/>
      <c r="I103" s="2"/>
      <c r="J103" s="2"/>
      <c r="K103" s="2"/>
      <c r="L103" s="5" t="b">
        <f t="shared" si="6"/>
        <v>0</v>
      </c>
      <c r="M103" s="5" t="b">
        <f t="shared" si="7"/>
        <v>0</v>
      </c>
      <c r="N103" s="2"/>
      <c r="O103" s="2"/>
    </row>
    <row r="104" spans="1:18" x14ac:dyDescent="0.4">
      <c r="A104" s="1">
        <v>53</v>
      </c>
      <c r="B104" s="2"/>
      <c r="C104" s="3">
        <f t="shared" si="5"/>
        <v>0</v>
      </c>
      <c r="D104" s="2"/>
      <c r="E104" s="2"/>
      <c r="F104" s="2"/>
      <c r="G104" s="4"/>
      <c r="H104" s="2"/>
      <c r="I104" s="2"/>
      <c r="J104" s="2"/>
      <c r="K104" s="2"/>
      <c r="L104" s="5" t="b">
        <f t="shared" si="6"/>
        <v>0</v>
      </c>
      <c r="M104" s="5" t="b">
        <f t="shared" si="7"/>
        <v>0</v>
      </c>
      <c r="N104" s="2"/>
      <c r="O104" s="2"/>
    </row>
    <row r="105" spans="1:18" x14ac:dyDescent="0.4">
      <c r="A105" s="1">
        <v>54</v>
      </c>
      <c r="B105" s="2"/>
      <c r="C105" s="3">
        <f t="shared" si="5"/>
        <v>0</v>
      </c>
      <c r="D105" s="2"/>
      <c r="E105" s="2"/>
      <c r="F105" s="2"/>
      <c r="G105" s="4"/>
      <c r="H105" s="2"/>
      <c r="I105" s="2"/>
      <c r="J105" s="2"/>
      <c r="K105" s="2"/>
      <c r="L105" s="5" t="b">
        <f t="shared" si="6"/>
        <v>0</v>
      </c>
      <c r="M105" s="5" t="b">
        <f t="shared" si="7"/>
        <v>0</v>
      </c>
      <c r="N105" s="2"/>
      <c r="O105" s="2"/>
    </row>
    <row r="106" spans="1:18" x14ac:dyDescent="0.4">
      <c r="A106" s="1">
        <v>55</v>
      </c>
      <c r="B106" s="2"/>
      <c r="C106" s="3">
        <f t="shared" si="5"/>
        <v>0</v>
      </c>
      <c r="D106" s="2"/>
      <c r="E106" s="2"/>
      <c r="F106" s="2"/>
      <c r="G106" s="4"/>
      <c r="H106" s="2"/>
      <c r="I106" s="2"/>
      <c r="J106" s="2"/>
      <c r="K106" s="2"/>
      <c r="L106" s="5" t="b">
        <f t="shared" si="6"/>
        <v>0</v>
      </c>
      <c r="M106" s="5" t="b">
        <f t="shared" si="7"/>
        <v>0</v>
      </c>
      <c r="N106" s="2"/>
      <c r="O106" s="2"/>
    </row>
    <row r="107" spans="1:18" x14ac:dyDescent="0.4">
      <c r="A107" s="1">
        <v>56</v>
      </c>
      <c r="B107" s="2"/>
      <c r="C107" s="3">
        <f t="shared" si="5"/>
        <v>0</v>
      </c>
      <c r="D107" s="2"/>
      <c r="E107" s="2"/>
      <c r="F107" s="2"/>
      <c r="G107" s="4"/>
      <c r="H107" s="2"/>
      <c r="I107" s="2"/>
      <c r="J107" s="2"/>
      <c r="K107" s="2"/>
      <c r="L107" s="5" t="b">
        <f t="shared" si="6"/>
        <v>0</v>
      </c>
      <c r="M107" s="5" t="b">
        <f t="shared" si="7"/>
        <v>0</v>
      </c>
      <c r="N107" s="2"/>
      <c r="O107" s="2"/>
    </row>
    <row r="108" spans="1:18" x14ac:dyDescent="0.4">
      <c r="A108" s="1">
        <v>57</v>
      </c>
      <c r="B108" s="2"/>
      <c r="C108" s="3">
        <f t="shared" si="5"/>
        <v>0</v>
      </c>
      <c r="D108" s="2"/>
      <c r="E108" s="2"/>
      <c r="F108" s="2"/>
      <c r="G108" s="4"/>
      <c r="H108" s="2"/>
      <c r="I108" s="2"/>
      <c r="J108" s="2"/>
      <c r="K108" s="2"/>
      <c r="L108" s="5" t="b">
        <f t="shared" si="6"/>
        <v>0</v>
      </c>
      <c r="M108" s="5" t="b">
        <f t="shared" si="7"/>
        <v>0</v>
      </c>
      <c r="N108" s="2"/>
      <c r="O108" s="2"/>
    </row>
    <row r="109" spans="1:18" x14ac:dyDescent="0.4">
      <c r="A109" s="1">
        <v>58</v>
      </c>
      <c r="B109" s="2"/>
      <c r="C109" s="3">
        <f t="shared" si="5"/>
        <v>0</v>
      </c>
      <c r="D109" s="2"/>
      <c r="E109" s="2"/>
      <c r="F109" s="2"/>
      <c r="G109" s="4"/>
      <c r="H109" s="2"/>
      <c r="I109" s="2"/>
      <c r="J109" s="2"/>
      <c r="K109" s="2"/>
      <c r="L109" s="5" t="b">
        <f t="shared" si="6"/>
        <v>0</v>
      </c>
      <c r="M109" s="5" t="b">
        <f t="shared" si="7"/>
        <v>0</v>
      </c>
      <c r="N109" s="2"/>
      <c r="O109" s="2"/>
    </row>
    <row r="110" spans="1:18" x14ac:dyDescent="0.4">
      <c r="A110" s="1">
        <v>59</v>
      </c>
      <c r="B110" s="2"/>
      <c r="C110" s="3">
        <f t="shared" si="5"/>
        <v>0</v>
      </c>
      <c r="D110" s="2"/>
      <c r="E110" s="2"/>
      <c r="F110" s="2"/>
      <c r="G110" s="4"/>
      <c r="H110" s="2"/>
      <c r="I110" s="2"/>
      <c r="J110" s="2"/>
      <c r="K110" s="2"/>
      <c r="L110" s="5" t="b">
        <f t="shared" si="6"/>
        <v>0</v>
      </c>
      <c r="M110" s="5" t="b">
        <f t="shared" si="7"/>
        <v>0</v>
      </c>
      <c r="N110" s="2"/>
      <c r="O110" s="2"/>
    </row>
    <row r="111" spans="1:18" x14ac:dyDescent="0.4">
      <c r="A111" s="1">
        <v>60</v>
      </c>
      <c r="B111" s="2"/>
      <c r="C111" s="3">
        <f t="shared" si="5"/>
        <v>0</v>
      </c>
      <c r="D111" s="2"/>
      <c r="E111" s="2"/>
      <c r="F111" s="2"/>
      <c r="G111" s="4"/>
      <c r="H111" s="2"/>
      <c r="I111" s="2"/>
      <c r="J111" s="2"/>
      <c r="K111" s="2"/>
      <c r="L111" s="5" t="b">
        <f t="shared" si="6"/>
        <v>0</v>
      </c>
      <c r="M111" s="5" t="b">
        <f t="shared" si="7"/>
        <v>0</v>
      </c>
      <c r="N111" s="2"/>
      <c r="O111" s="2"/>
      <c r="Q111" t="b">
        <f>C116&gt;0</f>
        <v>0</v>
      </c>
      <c r="R111" t="s">
        <v>25</v>
      </c>
    </row>
    <row r="112" spans="1:18" x14ac:dyDescent="0.4">
      <c r="A112" s="1" t="s">
        <v>12</v>
      </c>
      <c r="B112" s="3"/>
      <c r="C112" s="6" t="str">
        <f>IF(C82&gt;0,SUM(C82:C111)+C78," ")</f>
        <v xml:space="preserve"> </v>
      </c>
      <c r="D112" s="3"/>
      <c r="E112" s="3"/>
      <c r="F112" s="3"/>
      <c r="G112" s="3"/>
      <c r="H112" s="3"/>
      <c r="I112" s="3"/>
      <c r="J112" s="3"/>
      <c r="K112" s="3"/>
      <c r="L112" s="3"/>
      <c r="M112" s="3"/>
      <c r="N112" s="3"/>
      <c r="O112" s="3"/>
    </row>
    <row r="113" spans="1:18" x14ac:dyDescent="0.4">
      <c r="A113" s="1" t="s">
        <v>18</v>
      </c>
      <c r="B113" s="3"/>
      <c r="C113" s="6" t="str">
        <f>IF(C112=" "," ",SUM(C112*20/100))</f>
        <v xml:space="preserve"> </v>
      </c>
      <c r="D113" s="3"/>
      <c r="E113" s="3"/>
      <c r="F113" s="3"/>
      <c r="G113" s="3"/>
      <c r="H113" s="3"/>
      <c r="I113" s="3"/>
      <c r="J113" s="3"/>
      <c r="K113" s="3"/>
      <c r="L113" s="3"/>
      <c r="M113" s="3"/>
      <c r="N113" s="3"/>
      <c r="O113" s="3"/>
    </row>
    <row r="114" spans="1:18" x14ac:dyDescent="0.4">
      <c r="A114" s="1" t="s">
        <v>12</v>
      </c>
      <c r="B114" s="3"/>
      <c r="C114" s="6" t="str">
        <f>IF(C112=" "," ",SUM(C112-C113))</f>
        <v xml:space="preserve"> </v>
      </c>
      <c r="D114" s="3"/>
      <c r="E114" s="3"/>
      <c r="F114" s="3"/>
      <c r="G114" s="3"/>
      <c r="H114" s="3"/>
      <c r="I114" s="3"/>
      <c r="J114" s="3"/>
      <c r="K114" s="3"/>
      <c r="L114" s="3"/>
      <c r="M114" s="3"/>
      <c r="N114" s="3"/>
      <c r="O114" s="3"/>
    </row>
    <row r="115" spans="1:18" ht="21" customHeight="1" x14ac:dyDescent="0.4">
      <c r="A115" s="59" t="s">
        <v>19</v>
      </c>
      <c r="B115" s="59"/>
      <c r="C115" s="59"/>
      <c r="D115" s="59"/>
      <c r="E115" s="59"/>
      <c r="F115" s="59"/>
      <c r="G115" s="59"/>
      <c r="H115" s="59"/>
      <c r="I115" s="59"/>
      <c r="J115" s="59"/>
      <c r="K115" s="59"/>
      <c r="L115" s="59"/>
      <c r="M115" s="59"/>
      <c r="N115" s="59"/>
      <c r="O115" s="59"/>
    </row>
    <row r="116" spans="1:18" x14ac:dyDescent="0.4">
      <c r="A116" s="1">
        <v>61</v>
      </c>
      <c r="B116" s="2"/>
      <c r="C116" s="3">
        <f t="shared" ref="C116:C125" si="8">IF(ISNA(VLOOKUP($B116,$B$27:$C$32,2,FALSE)),0,VLOOKUP($B116,$B$27:$C$32,2,FALSE))</f>
        <v>0</v>
      </c>
      <c r="D116" s="2"/>
      <c r="E116" s="2"/>
      <c r="F116" s="2"/>
      <c r="G116" s="4"/>
      <c r="H116" s="2"/>
      <c r="I116" s="2"/>
      <c r="J116" s="2"/>
      <c r="K116" s="2"/>
      <c r="L116" s="5" t="b">
        <f t="shared" ref="L116" si="9">IF(B116="",FALSE,IF(K116="",FALSE,IF(K116="No",TRUE,OR($B116=$B$27,$B116=$B$29))))</f>
        <v>0</v>
      </c>
      <c r="M116" s="5" t="b">
        <f t="shared" ref="M116" si="10">IF(K116="",FALSE,IF(B116="",FALSE,IF(K116="No",FALSE,NOT(OR($B116=$B$29,$B116=$B$27)))))</f>
        <v>0</v>
      </c>
      <c r="N116" s="2"/>
      <c r="O116" s="2"/>
      <c r="Q116" t="b">
        <f>OR(M116,M117,M118,M119,M120,M121,M122,M123,M124,M125)</f>
        <v>0</v>
      </c>
      <c r="R116" t="s">
        <v>24</v>
      </c>
    </row>
    <row r="117" spans="1:18" x14ac:dyDescent="0.4">
      <c r="A117" s="1">
        <v>62</v>
      </c>
      <c r="B117" s="2"/>
      <c r="C117" s="3">
        <f t="shared" si="8"/>
        <v>0</v>
      </c>
      <c r="D117" s="2"/>
      <c r="E117" s="2"/>
      <c r="F117" s="2"/>
      <c r="G117" s="4"/>
      <c r="H117" s="2"/>
      <c r="I117" s="2"/>
      <c r="J117" s="2"/>
      <c r="K117" s="2"/>
      <c r="L117" s="5" t="b">
        <f t="shared" ref="L117:L125" si="11">IF(B117="",FALSE,IF(K117="",FALSE,IF(K117="No",TRUE,OR($B117=$B$27,$B117=$B$29))))</f>
        <v>0</v>
      </c>
      <c r="M117" s="5" t="b">
        <f t="shared" ref="M117:M125" si="12">IF(K117="",FALSE,IF(B117="",FALSE,IF(K117="No",FALSE,NOT(OR($B117=$B$29,$B117=$B$27)))))</f>
        <v>0</v>
      </c>
      <c r="N117" s="2"/>
      <c r="O117" s="2"/>
      <c r="Q117" t="b">
        <f>AND(C116&gt;0,C117&gt;0,C118&gt;0,C119&gt;0,C120&gt;0,C121&gt;0,C122&gt;0,C123&gt;0,C124&gt;0,C125&gt;0)</f>
        <v>0</v>
      </c>
      <c r="R117" t="s">
        <v>26</v>
      </c>
    </row>
    <row r="118" spans="1:18" x14ac:dyDescent="0.4">
      <c r="A118" s="1">
        <v>63</v>
      </c>
      <c r="B118" s="2"/>
      <c r="C118" s="3">
        <f t="shared" si="8"/>
        <v>0</v>
      </c>
      <c r="D118" s="2"/>
      <c r="E118" s="2"/>
      <c r="F118" s="2"/>
      <c r="G118" s="4"/>
      <c r="H118" s="2"/>
      <c r="I118" s="2"/>
      <c r="J118" s="2"/>
      <c r="K118" s="2"/>
      <c r="L118" s="5" t="b">
        <f t="shared" si="11"/>
        <v>0</v>
      </c>
      <c r="M118" s="5" t="b">
        <f t="shared" si="12"/>
        <v>0</v>
      </c>
      <c r="N118" s="2"/>
      <c r="O118" s="2"/>
      <c r="Q118" t="b">
        <f>OR(C116,C117&gt;0,C118&gt;0,C119&gt;0,C120&gt;0,C121&gt;0,C122&gt;0,C123&gt;0,C124&gt;0,C125&gt;0)</f>
        <v>0</v>
      </c>
      <c r="R118" t="s">
        <v>27</v>
      </c>
    </row>
    <row r="119" spans="1:18" x14ac:dyDescent="0.4">
      <c r="A119" s="1">
        <v>64</v>
      </c>
      <c r="B119" s="2"/>
      <c r="C119" s="3">
        <f t="shared" si="8"/>
        <v>0</v>
      </c>
      <c r="D119" s="2"/>
      <c r="E119" s="2"/>
      <c r="F119" s="2"/>
      <c r="G119" s="4"/>
      <c r="H119" s="2"/>
      <c r="I119" s="2"/>
      <c r="J119" s="2"/>
      <c r="K119" s="2"/>
      <c r="L119" s="5" t="b">
        <f t="shared" si="11"/>
        <v>0</v>
      </c>
      <c r="M119" s="5" t="b">
        <f t="shared" si="12"/>
        <v>0</v>
      </c>
      <c r="N119" s="2"/>
      <c r="O119" s="2"/>
    </row>
    <row r="120" spans="1:18" x14ac:dyDescent="0.4">
      <c r="A120" s="1">
        <v>65</v>
      </c>
      <c r="B120" s="2"/>
      <c r="C120" s="3">
        <f t="shared" si="8"/>
        <v>0</v>
      </c>
      <c r="D120" s="2"/>
      <c r="E120" s="2"/>
      <c r="F120" s="2"/>
      <c r="G120" s="4"/>
      <c r="H120" s="2"/>
      <c r="I120" s="2"/>
      <c r="J120" s="2"/>
      <c r="K120" s="2"/>
      <c r="L120" s="5" t="b">
        <f t="shared" si="11"/>
        <v>0</v>
      </c>
      <c r="M120" s="5" t="b">
        <f t="shared" si="12"/>
        <v>0</v>
      </c>
      <c r="N120" s="2"/>
      <c r="O120" s="2"/>
    </row>
    <row r="121" spans="1:18" x14ac:dyDescent="0.4">
      <c r="A121" s="1">
        <v>66</v>
      </c>
      <c r="B121" s="2"/>
      <c r="C121" s="3">
        <f t="shared" si="8"/>
        <v>0</v>
      </c>
      <c r="D121" s="2"/>
      <c r="E121" s="2"/>
      <c r="F121" s="2"/>
      <c r="G121" s="4"/>
      <c r="H121" s="2"/>
      <c r="I121" s="2"/>
      <c r="J121" s="2"/>
      <c r="K121" s="2"/>
      <c r="L121" s="5" t="b">
        <f t="shared" si="11"/>
        <v>0</v>
      </c>
      <c r="M121" s="5" t="b">
        <f t="shared" si="12"/>
        <v>0</v>
      </c>
      <c r="N121" s="2"/>
      <c r="O121" s="2"/>
    </row>
    <row r="122" spans="1:18" x14ac:dyDescent="0.4">
      <c r="A122" s="1">
        <v>67</v>
      </c>
      <c r="B122" s="2"/>
      <c r="C122" s="3">
        <f t="shared" si="8"/>
        <v>0</v>
      </c>
      <c r="D122" s="2"/>
      <c r="E122" s="2"/>
      <c r="F122" s="2"/>
      <c r="G122" s="4"/>
      <c r="H122" s="2"/>
      <c r="I122" s="2"/>
      <c r="J122" s="2"/>
      <c r="K122" s="2"/>
      <c r="L122" s="5" t="b">
        <f t="shared" si="11"/>
        <v>0</v>
      </c>
      <c r="M122" s="5" t="b">
        <f t="shared" si="12"/>
        <v>0</v>
      </c>
      <c r="N122" s="2"/>
      <c r="O122" s="2"/>
    </row>
    <row r="123" spans="1:18" x14ac:dyDescent="0.4">
      <c r="A123" s="1">
        <v>68</v>
      </c>
      <c r="B123" s="2"/>
      <c r="C123" s="3">
        <f t="shared" si="8"/>
        <v>0</v>
      </c>
      <c r="D123" s="2"/>
      <c r="E123" s="2"/>
      <c r="F123" s="2"/>
      <c r="G123" s="4"/>
      <c r="H123" s="2"/>
      <c r="I123" s="2"/>
      <c r="J123" s="2"/>
      <c r="K123" s="2"/>
      <c r="L123" s="5" t="b">
        <f t="shared" si="11"/>
        <v>0</v>
      </c>
      <c r="M123" s="5" t="b">
        <f t="shared" si="12"/>
        <v>0</v>
      </c>
      <c r="N123" s="2"/>
      <c r="O123" s="2"/>
    </row>
    <row r="124" spans="1:18" x14ac:dyDescent="0.4">
      <c r="A124" s="1">
        <v>69</v>
      </c>
      <c r="B124" s="2"/>
      <c r="C124" s="3">
        <f t="shared" si="8"/>
        <v>0</v>
      </c>
      <c r="D124" s="2"/>
      <c r="E124" s="2"/>
      <c r="F124" s="2"/>
      <c r="G124" s="4"/>
      <c r="H124" s="2"/>
      <c r="I124" s="2"/>
      <c r="J124" s="2"/>
      <c r="K124" s="2"/>
      <c r="L124" s="5" t="b">
        <f t="shared" si="11"/>
        <v>0</v>
      </c>
      <c r="M124" s="5" t="b">
        <f t="shared" si="12"/>
        <v>0</v>
      </c>
      <c r="N124" s="2"/>
      <c r="O124" s="2"/>
    </row>
    <row r="125" spans="1:18" x14ac:dyDescent="0.4">
      <c r="A125" s="1">
        <v>70</v>
      </c>
      <c r="B125" s="2"/>
      <c r="C125" s="3">
        <f t="shared" si="8"/>
        <v>0</v>
      </c>
      <c r="D125" s="2"/>
      <c r="E125" s="2"/>
      <c r="F125" s="2"/>
      <c r="G125" s="4"/>
      <c r="H125" s="2"/>
      <c r="I125" s="2"/>
      <c r="J125" s="2"/>
      <c r="K125" s="2"/>
      <c r="L125" s="5" t="b">
        <f t="shared" si="11"/>
        <v>0</v>
      </c>
      <c r="M125" s="5" t="b">
        <f t="shared" si="12"/>
        <v>0</v>
      </c>
      <c r="N125" s="2"/>
      <c r="O125" s="2"/>
    </row>
    <row r="126" spans="1:18" x14ac:dyDescent="0.4">
      <c r="A126" s="1" t="s">
        <v>12</v>
      </c>
      <c r="B126" s="3"/>
      <c r="C126" s="6" t="str">
        <f>IF(C116&gt;0,SUM(C116:C125)+C112," ")</f>
        <v xml:space="preserve"> </v>
      </c>
      <c r="D126" s="3"/>
      <c r="E126" s="3"/>
      <c r="F126" s="3"/>
      <c r="G126" s="3"/>
      <c r="H126" s="3"/>
      <c r="I126" s="3"/>
      <c r="J126" s="3"/>
      <c r="K126" s="3"/>
      <c r="L126" s="3"/>
      <c r="M126" s="3"/>
      <c r="N126" s="3"/>
      <c r="O126" s="3"/>
    </row>
    <row r="127" spans="1:18" x14ac:dyDescent="0.4">
      <c r="A127" s="1" t="s">
        <v>20</v>
      </c>
      <c r="B127" s="3"/>
      <c r="C127" s="6" t="str">
        <f>IF(C126=" "," ",SUM(C126*25/100))</f>
        <v xml:space="preserve"> </v>
      </c>
      <c r="D127" s="3"/>
      <c r="E127" s="3"/>
      <c r="F127" s="3"/>
      <c r="G127" s="3"/>
      <c r="H127" s="3"/>
      <c r="I127" s="3"/>
      <c r="J127" s="3"/>
      <c r="K127" s="3"/>
      <c r="L127" s="3"/>
      <c r="M127" s="3"/>
      <c r="N127" s="3"/>
      <c r="O127" s="3"/>
    </row>
    <row r="128" spans="1:18" x14ac:dyDescent="0.4">
      <c r="A128" s="1" t="s">
        <v>12</v>
      </c>
      <c r="B128" s="3"/>
      <c r="C128" s="6" t="str">
        <f>IF(C126=" "," ",SUM(C126-C127))</f>
        <v xml:space="preserve"> </v>
      </c>
      <c r="D128" s="3"/>
      <c r="E128" s="3"/>
      <c r="F128" s="3"/>
      <c r="G128" s="3"/>
      <c r="H128" s="3"/>
      <c r="I128" s="3"/>
      <c r="J128" s="3"/>
      <c r="K128" s="3"/>
      <c r="L128" s="3"/>
      <c r="M128" s="3"/>
      <c r="N128" s="3"/>
      <c r="O128" s="3"/>
    </row>
    <row r="129" spans="1:19" ht="21" customHeight="1" x14ac:dyDescent="0.4">
      <c r="A129" s="43" t="s">
        <v>21</v>
      </c>
      <c r="B129" s="43"/>
      <c r="C129" s="43"/>
      <c r="D129" s="43"/>
      <c r="E129" s="43"/>
      <c r="F129" s="43"/>
      <c r="G129" s="43"/>
      <c r="H129" s="43"/>
      <c r="I129" s="43"/>
      <c r="J129" s="43"/>
      <c r="K129" s="43"/>
      <c r="L129" s="43"/>
      <c r="M129" s="43"/>
      <c r="N129" s="43"/>
      <c r="O129" s="43"/>
    </row>
    <row r="130" spans="1:19" ht="15" customHeight="1" x14ac:dyDescent="0.4">
      <c r="A130" s="1">
        <v>71</v>
      </c>
      <c r="B130" s="2"/>
      <c r="C130" s="3">
        <f t="shared" ref="C130:C161" si="13">IF(ISNA(VLOOKUP($B130,$B$27:$C$32,2,FALSE)),0,VLOOKUP($B130,$B$27:$C$32,2,FALSE))</f>
        <v>0</v>
      </c>
      <c r="D130" s="2"/>
      <c r="E130" s="2"/>
      <c r="F130" s="2"/>
      <c r="G130" s="4"/>
      <c r="H130" s="2"/>
      <c r="I130" s="2"/>
      <c r="J130" s="2"/>
      <c r="K130" s="2"/>
      <c r="L130" s="5" t="b">
        <f t="shared" ref="L130" si="14">IF(B130="",FALSE,IF(K130="",FALSE,IF(K130="No",TRUE,OR($B130=$B$27,$B130=$B$29))))</f>
        <v>0</v>
      </c>
      <c r="M130" s="5" t="b">
        <f t="shared" ref="M130" si="15">IF(K130="",FALSE,IF(B130="",FALSE,IF(K130="No",FALSE,NOT(OR($B130=$B$29,$B130=$B$27)))))</f>
        <v>0</v>
      </c>
      <c r="N130" s="2"/>
      <c r="O130" s="2"/>
      <c r="R130" s="7" t="b">
        <f>OR(C130&gt;0,C131&gt;0,C132&gt;0,C133&gt;0,C134&gt;0,C135&gt;0,C136&gt;0,C137&gt;0,C138&gt;0,C139&gt;0)</f>
        <v>0</v>
      </c>
      <c r="S130" s="7" t="b">
        <f>OR(M130,M131,M132,M133,M134,M135,M136,M137,M138,M139)</f>
        <v>0</v>
      </c>
    </row>
    <row r="131" spans="1:19" x14ac:dyDescent="0.4">
      <c r="A131" s="1">
        <v>72</v>
      </c>
      <c r="B131" s="2"/>
      <c r="C131" s="3">
        <f t="shared" si="13"/>
        <v>0</v>
      </c>
      <c r="D131" s="2"/>
      <c r="E131" s="2"/>
      <c r="F131" s="2"/>
      <c r="G131" s="4"/>
      <c r="H131" s="2"/>
      <c r="I131" s="2"/>
      <c r="J131" s="2"/>
      <c r="K131" s="2"/>
      <c r="L131" s="5" t="b">
        <f t="shared" ref="L131:L194" si="16">IF(B131="",FALSE,IF(K131="",FALSE,IF(K131="No",TRUE,OR($B131=$B$27,$B131=$B$29))))</f>
        <v>0</v>
      </c>
      <c r="M131" s="5" t="b">
        <f t="shared" ref="M131:M194" si="17">IF(K131="",FALSE,IF(B131="",FALSE,IF(K131="No",FALSE,NOT(OR($B131=$B$29,$B131=$B$27)))))</f>
        <v>0</v>
      </c>
      <c r="N131" s="2"/>
      <c r="O131" s="2"/>
      <c r="Q131" t="b">
        <f>OR(S130,S140,S150,S160,S170,S180,S190,S200,S210,S230,S240,S250)</f>
        <v>0</v>
      </c>
      <c r="R131" t="s">
        <v>24</v>
      </c>
      <c r="S131" s="7"/>
    </row>
    <row r="132" spans="1:19" x14ac:dyDescent="0.4">
      <c r="A132" s="1">
        <v>73</v>
      </c>
      <c r="B132" s="2"/>
      <c r="C132" s="3">
        <f t="shared" si="13"/>
        <v>0</v>
      </c>
      <c r="D132" s="2"/>
      <c r="E132" s="2"/>
      <c r="F132" s="2"/>
      <c r="G132" s="4"/>
      <c r="H132" s="2"/>
      <c r="I132" s="2"/>
      <c r="J132" s="2"/>
      <c r="K132" s="2"/>
      <c r="L132" s="5" t="b">
        <f t="shared" si="16"/>
        <v>0</v>
      </c>
      <c r="M132" s="5" t="b">
        <f t="shared" si="17"/>
        <v>0</v>
      </c>
      <c r="N132" s="2"/>
      <c r="O132" s="2"/>
      <c r="Q132" t="b">
        <f>OR(R130,R140,R150,R160,R170,R180,R190,R200,R210,R220,R230,R240,R250)</f>
        <v>0</v>
      </c>
      <c r="R132" t="s">
        <v>27</v>
      </c>
      <c r="S132" s="7"/>
    </row>
    <row r="133" spans="1:19" x14ac:dyDescent="0.4">
      <c r="A133" s="1">
        <v>74</v>
      </c>
      <c r="B133" s="2"/>
      <c r="C133" s="3">
        <f t="shared" si="13"/>
        <v>0</v>
      </c>
      <c r="D133" s="2"/>
      <c r="E133" s="2"/>
      <c r="F133" s="2"/>
      <c r="G133" s="4"/>
      <c r="H133" s="2"/>
      <c r="I133" s="2"/>
      <c r="J133" s="2"/>
      <c r="K133" s="2"/>
      <c r="L133" s="5" t="b">
        <f t="shared" si="16"/>
        <v>0</v>
      </c>
      <c r="M133" s="5" t="b">
        <f t="shared" si="17"/>
        <v>0</v>
      </c>
      <c r="N133" s="2"/>
      <c r="O133" s="2"/>
      <c r="R133" s="7"/>
      <c r="S133" s="7"/>
    </row>
    <row r="134" spans="1:19" x14ac:dyDescent="0.4">
      <c r="A134" s="1">
        <v>75</v>
      </c>
      <c r="B134" s="2"/>
      <c r="C134" s="3">
        <f t="shared" si="13"/>
        <v>0</v>
      </c>
      <c r="D134" s="2"/>
      <c r="E134" s="2"/>
      <c r="F134" s="2"/>
      <c r="G134" s="4"/>
      <c r="H134" s="2"/>
      <c r="I134" s="2"/>
      <c r="J134" s="2"/>
      <c r="K134" s="2"/>
      <c r="L134" s="5" t="b">
        <f t="shared" si="16"/>
        <v>0</v>
      </c>
      <c r="M134" s="5" t="b">
        <f t="shared" si="17"/>
        <v>0</v>
      </c>
      <c r="N134" s="2"/>
      <c r="O134" s="2"/>
      <c r="R134" s="7"/>
      <c r="S134" s="7"/>
    </row>
    <row r="135" spans="1:19" x14ac:dyDescent="0.4">
      <c r="A135" s="1">
        <v>76</v>
      </c>
      <c r="B135" s="2"/>
      <c r="C135" s="3">
        <f t="shared" si="13"/>
        <v>0</v>
      </c>
      <c r="D135" s="2"/>
      <c r="E135" s="2"/>
      <c r="F135" s="2"/>
      <c r="G135" s="4"/>
      <c r="H135" s="2"/>
      <c r="I135" s="2"/>
      <c r="J135" s="2"/>
      <c r="K135" s="2"/>
      <c r="L135" s="5" t="b">
        <f t="shared" si="16"/>
        <v>0</v>
      </c>
      <c r="M135" s="5" t="b">
        <f t="shared" si="17"/>
        <v>0</v>
      </c>
      <c r="N135" s="2"/>
      <c r="O135" s="2"/>
      <c r="R135" s="7"/>
      <c r="S135" s="7"/>
    </row>
    <row r="136" spans="1:19" x14ac:dyDescent="0.4">
      <c r="A136" s="1">
        <v>77</v>
      </c>
      <c r="B136" s="2"/>
      <c r="C136" s="3">
        <f t="shared" si="13"/>
        <v>0</v>
      </c>
      <c r="D136" s="2"/>
      <c r="E136" s="2"/>
      <c r="F136" s="2"/>
      <c r="G136" s="4"/>
      <c r="H136" s="2"/>
      <c r="I136" s="2"/>
      <c r="J136" s="2"/>
      <c r="K136" s="2"/>
      <c r="L136" s="5" t="b">
        <f t="shared" si="16"/>
        <v>0</v>
      </c>
      <c r="M136" s="5" t="b">
        <f t="shared" si="17"/>
        <v>0</v>
      </c>
      <c r="N136" s="2"/>
      <c r="O136" s="2"/>
      <c r="R136" s="7"/>
      <c r="S136" s="7"/>
    </row>
    <row r="137" spans="1:19" x14ac:dyDescent="0.4">
      <c r="A137" s="1">
        <v>78</v>
      </c>
      <c r="B137" s="2"/>
      <c r="C137" s="3">
        <f t="shared" si="13"/>
        <v>0</v>
      </c>
      <c r="D137" s="2"/>
      <c r="E137" s="2"/>
      <c r="F137" s="2"/>
      <c r="G137" s="4"/>
      <c r="H137" s="2"/>
      <c r="I137" s="2"/>
      <c r="J137" s="2"/>
      <c r="K137" s="2"/>
      <c r="L137" s="5" t="b">
        <f t="shared" si="16"/>
        <v>0</v>
      </c>
      <c r="M137" s="5" t="b">
        <f t="shared" si="17"/>
        <v>0</v>
      </c>
      <c r="N137" s="2"/>
      <c r="O137" s="2"/>
      <c r="R137" s="7"/>
      <c r="S137" s="7"/>
    </row>
    <row r="138" spans="1:19" x14ac:dyDescent="0.4">
      <c r="A138" s="1">
        <v>79</v>
      </c>
      <c r="B138" s="2"/>
      <c r="C138" s="3">
        <f t="shared" si="13"/>
        <v>0</v>
      </c>
      <c r="D138" s="2"/>
      <c r="E138" s="2"/>
      <c r="F138" s="2"/>
      <c r="G138" s="4"/>
      <c r="H138" s="2"/>
      <c r="I138" s="2"/>
      <c r="J138" s="2"/>
      <c r="K138" s="2"/>
      <c r="L138" s="5" t="b">
        <f t="shared" si="16"/>
        <v>0</v>
      </c>
      <c r="M138" s="5" t="b">
        <f t="shared" si="17"/>
        <v>0</v>
      </c>
      <c r="N138" s="2"/>
      <c r="O138" s="2"/>
      <c r="R138" s="7"/>
      <c r="S138" s="7"/>
    </row>
    <row r="139" spans="1:19" x14ac:dyDescent="0.4">
      <c r="A139" s="1">
        <v>80</v>
      </c>
      <c r="B139" s="2"/>
      <c r="C139" s="3">
        <f t="shared" si="13"/>
        <v>0</v>
      </c>
      <c r="D139" s="2"/>
      <c r="E139" s="2"/>
      <c r="F139" s="2"/>
      <c r="G139" s="4"/>
      <c r="H139" s="2"/>
      <c r="I139" s="2"/>
      <c r="J139" s="2"/>
      <c r="K139" s="2"/>
      <c r="L139" s="5" t="b">
        <f t="shared" si="16"/>
        <v>0</v>
      </c>
      <c r="M139" s="5" t="b">
        <f t="shared" si="17"/>
        <v>0</v>
      </c>
      <c r="N139" s="2"/>
      <c r="O139" s="2"/>
      <c r="R139" s="7"/>
      <c r="S139" s="7"/>
    </row>
    <row r="140" spans="1:19" x14ac:dyDescent="0.4">
      <c r="A140" s="1">
        <v>81</v>
      </c>
      <c r="B140" s="2"/>
      <c r="C140" s="3">
        <f t="shared" si="13"/>
        <v>0</v>
      </c>
      <c r="D140" s="2"/>
      <c r="E140" s="2"/>
      <c r="F140" s="2"/>
      <c r="G140" s="4"/>
      <c r="H140" s="2"/>
      <c r="I140" s="2"/>
      <c r="J140" s="2"/>
      <c r="K140" s="2"/>
      <c r="L140" s="5" t="b">
        <f t="shared" si="16"/>
        <v>0</v>
      </c>
      <c r="M140" s="5" t="b">
        <f t="shared" si="17"/>
        <v>0</v>
      </c>
      <c r="N140" s="2"/>
      <c r="O140" s="2"/>
      <c r="R140" s="7" t="b">
        <f>OR(C140&gt;0,C141&gt;0,C142&gt;0,C143&gt;0,C144&gt;0,C145&gt;0,C146&gt;0,C147&gt;0,C148&gt;0,C149&gt;0)</f>
        <v>0</v>
      </c>
      <c r="S140" s="7" t="b">
        <f t="shared" ref="S140:S190" si="18">OR(M140,M141,M142,M143,M144,M145,M146,M147,M148,M149)</f>
        <v>0</v>
      </c>
    </row>
    <row r="141" spans="1:19" x14ac:dyDescent="0.4">
      <c r="A141" s="1">
        <v>82</v>
      </c>
      <c r="B141" s="2"/>
      <c r="C141" s="3">
        <f t="shared" si="13"/>
        <v>0</v>
      </c>
      <c r="D141" s="2"/>
      <c r="E141" s="2"/>
      <c r="F141" s="2"/>
      <c r="G141" s="4"/>
      <c r="H141" s="2"/>
      <c r="I141" s="2"/>
      <c r="J141" s="2"/>
      <c r="K141" s="2"/>
      <c r="L141" s="5" t="b">
        <f t="shared" si="16"/>
        <v>0</v>
      </c>
      <c r="M141" s="5" t="b">
        <f t="shared" si="17"/>
        <v>0</v>
      </c>
      <c r="N141" s="2"/>
      <c r="O141" s="2"/>
      <c r="R141" s="7"/>
      <c r="S141" s="7"/>
    </row>
    <row r="142" spans="1:19" x14ac:dyDescent="0.4">
      <c r="A142" s="1">
        <v>83</v>
      </c>
      <c r="B142" s="2"/>
      <c r="C142" s="3">
        <f t="shared" si="13"/>
        <v>0</v>
      </c>
      <c r="D142" s="2"/>
      <c r="E142" s="2"/>
      <c r="F142" s="2"/>
      <c r="G142" s="4"/>
      <c r="H142" s="2"/>
      <c r="I142" s="2"/>
      <c r="J142" s="2"/>
      <c r="K142" s="2"/>
      <c r="L142" s="5" t="b">
        <f t="shared" si="16"/>
        <v>0</v>
      </c>
      <c r="M142" s="5" t="b">
        <f t="shared" si="17"/>
        <v>0</v>
      </c>
      <c r="N142" s="2"/>
      <c r="O142" s="2"/>
      <c r="R142" s="7"/>
      <c r="S142" s="7"/>
    </row>
    <row r="143" spans="1:19" x14ac:dyDescent="0.4">
      <c r="A143" s="1">
        <v>84</v>
      </c>
      <c r="B143" s="2"/>
      <c r="C143" s="3">
        <f t="shared" si="13"/>
        <v>0</v>
      </c>
      <c r="D143" s="2"/>
      <c r="E143" s="2"/>
      <c r="F143" s="2"/>
      <c r="G143" s="4"/>
      <c r="H143" s="2"/>
      <c r="I143" s="2"/>
      <c r="J143" s="2"/>
      <c r="K143" s="2"/>
      <c r="L143" s="5" t="b">
        <f t="shared" si="16"/>
        <v>0</v>
      </c>
      <c r="M143" s="5" t="b">
        <f t="shared" si="17"/>
        <v>0</v>
      </c>
      <c r="N143" s="2"/>
      <c r="O143" s="2"/>
      <c r="R143" s="7"/>
      <c r="S143" s="7"/>
    </row>
    <row r="144" spans="1:19" x14ac:dyDescent="0.4">
      <c r="A144" s="1">
        <v>85</v>
      </c>
      <c r="B144" s="2"/>
      <c r="C144" s="3">
        <f t="shared" si="13"/>
        <v>0</v>
      </c>
      <c r="D144" s="2"/>
      <c r="E144" s="2"/>
      <c r="F144" s="2"/>
      <c r="G144" s="4"/>
      <c r="H144" s="2"/>
      <c r="I144" s="2"/>
      <c r="J144" s="2"/>
      <c r="K144" s="2"/>
      <c r="L144" s="5" t="b">
        <f t="shared" si="16"/>
        <v>0</v>
      </c>
      <c r="M144" s="5" t="b">
        <f t="shared" si="17"/>
        <v>0</v>
      </c>
      <c r="N144" s="2"/>
      <c r="O144" s="2"/>
      <c r="R144" s="7"/>
      <c r="S144" s="7"/>
    </row>
    <row r="145" spans="1:19" x14ac:dyDescent="0.4">
      <c r="A145" s="1">
        <v>86</v>
      </c>
      <c r="B145" s="2"/>
      <c r="C145" s="3">
        <f t="shared" si="13"/>
        <v>0</v>
      </c>
      <c r="D145" s="2"/>
      <c r="E145" s="2"/>
      <c r="F145" s="2"/>
      <c r="G145" s="4"/>
      <c r="H145" s="2"/>
      <c r="I145" s="2"/>
      <c r="J145" s="2"/>
      <c r="K145" s="2"/>
      <c r="L145" s="5" t="b">
        <f t="shared" si="16"/>
        <v>0</v>
      </c>
      <c r="M145" s="5" t="b">
        <f t="shared" si="17"/>
        <v>0</v>
      </c>
      <c r="N145" s="2"/>
      <c r="O145" s="2"/>
      <c r="R145" s="7"/>
      <c r="S145" s="7"/>
    </row>
    <row r="146" spans="1:19" x14ac:dyDescent="0.4">
      <c r="A146" s="1">
        <v>87</v>
      </c>
      <c r="B146" s="2"/>
      <c r="C146" s="3">
        <f t="shared" si="13"/>
        <v>0</v>
      </c>
      <c r="D146" s="2"/>
      <c r="E146" s="2"/>
      <c r="F146" s="2"/>
      <c r="G146" s="4"/>
      <c r="H146" s="2"/>
      <c r="I146" s="2"/>
      <c r="J146" s="2"/>
      <c r="K146" s="2"/>
      <c r="L146" s="5" t="b">
        <f t="shared" si="16"/>
        <v>0</v>
      </c>
      <c r="M146" s="5" t="b">
        <f t="shared" si="17"/>
        <v>0</v>
      </c>
      <c r="N146" s="2"/>
      <c r="O146" s="2"/>
      <c r="R146" s="7"/>
      <c r="S146" s="7"/>
    </row>
    <row r="147" spans="1:19" x14ac:dyDescent="0.4">
      <c r="A147" s="1">
        <v>88</v>
      </c>
      <c r="B147" s="2"/>
      <c r="C147" s="3">
        <f t="shared" si="13"/>
        <v>0</v>
      </c>
      <c r="D147" s="2"/>
      <c r="E147" s="2"/>
      <c r="F147" s="2"/>
      <c r="G147" s="4"/>
      <c r="H147" s="2"/>
      <c r="I147" s="2"/>
      <c r="J147" s="2"/>
      <c r="K147" s="2"/>
      <c r="L147" s="5" t="b">
        <f t="shared" si="16"/>
        <v>0</v>
      </c>
      <c r="M147" s="5" t="b">
        <f t="shared" si="17"/>
        <v>0</v>
      </c>
      <c r="N147" s="2"/>
      <c r="O147" s="2"/>
      <c r="R147" s="7"/>
      <c r="S147" s="7"/>
    </row>
    <row r="148" spans="1:19" x14ac:dyDescent="0.4">
      <c r="A148" s="1">
        <v>89</v>
      </c>
      <c r="B148" s="2"/>
      <c r="C148" s="3">
        <f t="shared" si="13"/>
        <v>0</v>
      </c>
      <c r="D148" s="2"/>
      <c r="E148" s="2"/>
      <c r="F148" s="2"/>
      <c r="G148" s="4"/>
      <c r="H148" s="2"/>
      <c r="I148" s="2"/>
      <c r="J148" s="2"/>
      <c r="K148" s="2"/>
      <c r="L148" s="5" t="b">
        <f t="shared" si="16"/>
        <v>0</v>
      </c>
      <c r="M148" s="5" t="b">
        <f t="shared" si="17"/>
        <v>0</v>
      </c>
      <c r="N148" s="2"/>
      <c r="O148" s="2"/>
      <c r="R148" s="7"/>
      <c r="S148" s="7"/>
    </row>
    <row r="149" spans="1:19" x14ac:dyDescent="0.4">
      <c r="A149" s="1">
        <v>90</v>
      </c>
      <c r="B149" s="2"/>
      <c r="C149" s="3">
        <f t="shared" si="13"/>
        <v>0</v>
      </c>
      <c r="D149" s="2"/>
      <c r="E149" s="2"/>
      <c r="F149" s="2"/>
      <c r="G149" s="4"/>
      <c r="H149" s="2"/>
      <c r="I149" s="2"/>
      <c r="J149" s="2"/>
      <c r="K149" s="2"/>
      <c r="L149" s="5" t="b">
        <f t="shared" si="16"/>
        <v>0</v>
      </c>
      <c r="M149" s="5" t="b">
        <f t="shared" si="17"/>
        <v>0</v>
      </c>
      <c r="N149" s="2"/>
      <c r="O149" s="2"/>
      <c r="R149" s="7"/>
      <c r="S149" s="7"/>
    </row>
    <row r="150" spans="1:19" x14ac:dyDescent="0.4">
      <c r="A150" s="1">
        <v>91</v>
      </c>
      <c r="B150" s="2"/>
      <c r="C150" s="3">
        <f t="shared" si="13"/>
        <v>0</v>
      </c>
      <c r="D150" s="2"/>
      <c r="E150" s="2"/>
      <c r="F150" s="2"/>
      <c r="G150" s="4"/>
      <c r="H150" s="2"/>
      <c r="I150" s="2"/>
      <c r="J150" s="2"/>
      <c r="K150" s="2"/>
      <c r="L150" s="5" t="b">
        <f t="shared" si="16"/>
        <v>0</v>
      </c>
      <c r="M150" s="5" t="b">
        <f t="shared" si="17"/>
        <v>0</v>
      </c>
      <c r="N150" s="2"/>
      <c r="O150" s="2"/>
      <c r="R150" s="7" t="b">
        <f>OR(C150&gt;0,C151&gt;0,C152&gt;0,C153&gt;0,C154&gt;0,C155&gt;0,C156&gt;0,C157&gt;0,C158&gt;0,C159&gt;0)</f>
        <v>0</v>
      </c>
      <c r="S150" s="7" t="b">
        <f t="shared" si="18"/>
        <v>0</v>
      </c>
    </row>
    <row r="151" spans="1:19" x14ac:dyDescent="0.4">
      <c r="A151" s="1">
        <v>92</v>
      </c>
      <c r="B151" s="2"/>
      <c r="C151" s="3">
        <f t="shared" si="13"/>
        <v>0</v>
      </c>
      <c r="D151" s="2"/>
      <c r="E151" s="2"/>
      <c r="F151" s="2"/>
      <c r="G151" s="4"/>
      <c r="H151" s="2"/>
      <c r="I151" s="2"/>
      <c r="J151" s="2"/>
      <c r="K151" s="2"/>
      <c r="L151" s="5" t="b">
        <f t="shared" si="16"/>
        <v>0</v>
      </c>
      <c r="M151" s="5" t="b">
        <f t="shared" si="17"/>
        <v>0</v>
      </c>
      <c r="N151" s="2"/>
      <c r="O151" s="2"/>
      <c r="R151" s="7"/>
      <c r="S151" s="7"/>
    </row>
    <row r="152" spans="1:19" x14ac:dyDescent="0.4">
      <c r="A152" s="1">
        <v>93</v>
      </c>
      <c r="B152" s="2"/>
      <c r="C152" s="3">
        <f t="shared" si="13"/>
        <v>0</v>
      </c>
      <c r="D152" s="2"/>
      <c r="E152" s="2"/>
      <c r="F152" s="2"/>
      <c r="G152" s="4"/>
      <c r="H152" s="2"/>
      <c r="I152" s="2"/>
      <c r="J152" s="2"/>
      <c r="K152" s="2"/>
      <c r="L152" s="5" t="b">
        <f t="shared" si="16"/>
        <v>0</v>
      </c>
      <c r="M152" s="5" t="b">
        <f t="shared" si="17"/>
        <v>0</v>
      </c>
      <c r="N152" s="2"/>
      <c r="O152" s="2"/>
      <c r="R152" s="7"/>
      <c r="S152" s="7"/>
    </row>
    <row r="153" spans="1:19" x14ac:dyDescent="0.4">
      <c r="A153" s="1">
        <v>94</v>
      </c>
      <c r="B153" s="2"/>
      <c r="C153" s="3">
        <f t="shared" si="13"/>
        <v>0</v>
      </c>
      <c r="D153" s="2"/>
      <c r="E153" s="2"/>
      <c r="F153" s="2"/>
      <c r="G153" s="4"/>
      <c r="H153" s="2"/>
      <c r="I153" s="2"/>
      <c r="J153" s="2"/>
      <c r="K153" s="2"/>
      <c r="L153" s="5" t="b">
        <f t="shared" si="16"/>
        <v>0</v>
      </c>
      <c r="M153" s="5" t="b">
        <f t="shared" si="17"/>
        <v>0</v>
      </c>
      <c r="N153" s="2"/>
      <c r="O153" s="2"/>
      <c r="R153" s="7"/>
      <c r="S153" s="7"/>
    </row>
    <row r="154" spans="1:19" x14ac:dyDescent="0.4">
      <c r="A154" s="1">
        <v>95</v>
      </c>
      <c r="B154" s="2"/>
      <c r="C154" s="3">
        <f t="shared" si="13"/>
        <v>0</v>
      </c>
      <c r="D154" s="2"/>
      <c r="E154" s="2"/>
      <c r="F154" s="2"/>
      <c r="G154" s="4"/>
      <c r="H154" s="2"/>
      <c r="I154" s="2"/>
      <c r="J154" s="2"/>
      <c r="K154" s="2"/>
      <c r="L154" s="5" t="b">
        <f t="shared" si="16"/>
        <v>0</v>
      </c>
      <c r="M154" s="5" t="b">
        <f t="shared" si="17"/>
        <v>0</v>
      </c>
      <c r="N154" s="2"/>
      <c r="O154" s="2"/>
      <c r="R154" s="7"/>
      <c r="S154" s="7"/>
    </row>
    <row r="155" spans="1:19" x14ac:dyDescent="0.4">
      <c r="A155" s="1">
        <v>96</v>
      </c>
      <c r="B155" s="2"/>
      <c r="C155" s="3">
        <f t="shared" si="13"/>
        <v>0</v>
      </c>
      <c r="D155" s="2"/>
      <c r="E155" s="2"/>
      <c r="F155" s="2"/>
      <c r="G155" s="4"/>
      <c r="H155" s="2"/>
      <c r="I155" s="2"/>
      <c r="J155" s="2"/>
      <c r="K155" s="2"/>
      <c r="L155" s="5" t="b">
        <f t="shared" si="16"/>
        <v>0</v>
      </c>
      <c r="M155" s="5" t="b">
        <f t="shared" si="17"/>
        <v>0</v>
      </c>
      <c r="N155" s="2"/>
      <c r="O155" s="2"/>
      <c r="R155" s="7"/>
      <c r="S155" s="7"/>
    </row>
    <row r="156" spans="1:19" x14ac:dyDescent="0.4">
      <c r="A156" s="1">
        <v>97</v>
      </c>
      <c r="B156" s="2"/>
      <c r="C156" s="3">
        <f t="shared" si="13"/>
        <v>0</v>
      </c>
      <c r="D156" s="2"/>
      <c r="E156" s="2"/>
      <c r="F156" s="2"/>
      <c r="G156" s="4"/>
      <c r="H156" s="2"/>
      <c r="I156" s="2"/>
      <c r="J156" s="2"/>
      <c r="K156" s="2"/>
      <c r="L156" s="5" t="b">
        <f t="shared" si="16"/>
        <v>0</v>
      </c>
      <c r="M156" s="5" t="b">
        <f t="shared" si="17"/>
        <v>0</v>
      </c>
      <c r="N156" s="2"/>
      <c r="O156" s="2"/>
      <c r="R156" s="7"/>
      <c r="S156" s="7"/>
    </row>
    <row r="157" spans="1:19" x14ac:dyDescent="0.4">
      <c r="A157" s="1">
        <v>98</v>
      </c>
      <c r="B157" s="2"/>
      <c r="C157" s="3">
        <f t="shared" si="13"/>
        <v>0</v>
      </c>
      <c r="D157" s="2"/>
      <c r="E157" s="2"/>
      <c r="F157" s="2"/>
      <c r="G157" s="4"/>
      <c r="H157" s="2"/>
      <c r="I157" s="2"/>
      <c r="J157" s="2"/>
      <c r="K157" s="2"/>
      <c r="L157" s="5" t="b">
        <f t="shared" si="16"/>
        <v>0</v>
      </c>
      <c r="M157" s="5" t="b">
        <f t="shared" si="17"/>
        <v>0</v>
      </c>
      <c r="N157" s="2"/>
      <c r="O157" s="2"/>
      <c r="R157" s="7"/>
      <c r="S157" s="7"/>
    </row>
    <row r="158" spans="1:19" x14ac:dyDescent="0.4">
      <c r="A158" s="1">
        <v>99</v>
      </c>
      <c r="B158" s="2"/>
      <c r="C158" s="3">
        <f t="shared" si="13"/>
        <v>0</v>
      </c>
      <c r="D158" s="2"/>
      <c r="E158" s="2"/>
      <c r="F158" s="2"/>
      <c r="G158" s="4"/>
      <c r="H158" s="2"/>
      <c r="I158" s="2"/>
      <c r="J158" s="2"/>
      <c r="K158" s="2"/>
      <c r="L158" s="5" t="b">
        <f t="shared" si="16"/>
        <v>0</v>
      </c>
      <c r="M158" s="5" t="b">
        <f t="shared" si="17"/>
        <v>0</v>
      </c>
      <c r="N158" s="2"/>
      <c r="O158" s="2"/>
      <c r="R158" s="7"/>
      <c r="S158" s="7"/>
    </row>
    <row r="159" spans="1:19" x14ac:dyDescent="0.4">
      <c r="A159" s="1">
        <v>100</v>
      </c>
      <c r="B159" s="2"/>
      <c r="C159" s="3">
        <f t="shared" si="13"/>
        <v>0</v>
      </c>
      <c r="D159" s="2"/>
      <c r="E159" s="2"/>
      <c r="F159" s="2"/>
      <c r="G159" s="4"/>
      <c r="H159" s="2"/>
      <c r="I159" s="2"/>
      <c r="J159" s="2"/>
      <c r="K159" s="2"/>
      <c r="L159" s="5" t="b">
        <f t="shared" si="16"/>
        <v>0</v>
      </c>
      <c r="M159" s="5" t="b">
        <f t="shared" si="17"/>
        <v>0</v>
      </c>
      <c r="N159" s="2"/>
      <c r="O159" s="2"/>
      <c r="R159" s="7"/>
      <c r="S159" s="7"/>
    </row>
    <row r="160" spans="1:19" x14ac:dyDescent="0.4">
      <c r="A160" s="1">
        <v>101</v>
      </c>
      <c r="B160" s="2"/>
      <c r="C160" s="3">
        <f t="shared" si="13"/>
        <v>0</v>
      </c>
      <c r="D160" s="2"/>
      <c r="E160" s="2"/>
      <c r="F160" s="2"/>
      <c r="G160" s="4"/>
      <c r="H160" s="2"/>
      <c r="I160" s="2"/>
      <c r="J160" s="2"/>
      <c r="K160" s="2"/>
      <c r="L160" s="5" t="b">
        <f t="shared" si="16"/>
        <v>0</v>
      </c>
      <c r="M160" s="5" t="b">
        <f t="shared" si="17"/>
        <v>0</v>
      </c>
      <c r="N160" s="2"/>
      <c r="O160" s="2"/>
      <c r="R160" s="7" t="b">
        <f>OR(C160&gt;0,C161&gt;0,C162&gt;0,C163&gt;0,C164&gt;0,C165&gt;0,C166&gt;0,C167&gt;0,C168&gt;0,C169&gt;0)</f>
        <v>0</v>
      </c>
      <c r="S160" s="7" t="b">
        <f t="shared" si="18"/>
        <v>0</v>
      </c>
    </row>
    <row r="161" spans="1:19" x14ac:dyDescent="0.4">
      <c r="A161" s="1">
        <v>102</v>
      </c>
      <c r="B161" s="2"/>
      <c r="C161" s="3">
        <f t="shared" si="13"/>
        <v>0</v>
      </c>
      <c r="D161" s="2"/>
      <c r="E161" s="2"/>
      <c r="F161" s="2"/>
      <c r="G161" s="4"/>
      <c r="H161" s="2"/>
      <c r="I161" s="2"/>
      <c r="J161" s="2"/>
      <c r="K161" s="2"/>
      <c r="L161" s="5" t="b">
        <f t="shared" si="16"/>
        <v>0</v>
      </c>
      <c r="M161" s="5" t="b">
        <f t="shared" si="17"/>
        <v>0</v>
      </c>
      <c r="N161" s="2"/>
      <c r="O161" s="2"/>
      <c r="R161" s="7"/>
      <c r="S161" s="7"/>
    </row>
    <row r="162" spans="1:19" x14ac:dyDescent="0.4">
      <c r="A162" s="1">
        <v>103</v>
      </c>
      <c r="B162" s="2"/>
      <c r="C162" s="3">
        <f t="shared" ref="C162:C193" si="19">IF(ISNA(VLOOKUP($B162,$B$27:$C$32,2,FALSE)),0,VLOOKUP($B162,$B$27:$C$32,2,FALSE))</f>
        <v>0</v>
      </c>
      <c r="D162" s="2"/>
      <c r="E162" s="2"/>
      <c r="F162" s="2"/>
      <c r="G162" s="4"/>
      <c r="H162" s="2"/>
      <c r="I162" s="2"/>
      <c r="J162" s="2"/>
      <c r="K162" s="2"/>
      <c r="L162" s="5" t="b">
        <f t="shared" si="16"/>
        <v>0</v>
      </c>
      <c r="M162" s="5" t="b">
        <f t="shared" si="17"/>
        <v>0</v>
      </c>
      <c r="N162" s="2"/>
      <c r="O162" s="2"/>
      <c r="R162" s="7"/>
      <c r="S162" s="7"/>
    </row>
    <row r="163" spans="1:19" x14ac:dyDescent="0.4">
      <c r="A163" s="1">
        <v>104</v>
      </c>
      <c r="B163" s="2"/>
      <c r="C163" s="3">
        <f t="shared" si="19"/>
        <v>0</v>
      </c>
      <c r="D163" s="2"/>
      <c r="E163" s="2"/>
      <c r="F163" s="2"/>
      <c r="G163" s="4"/>
      <c r="H163" s="2"/>
      <c r="I163" s="2"/>
      <c r="J163" s="2"/>
      <c r="K163" s="2"/>
      <c r="L163" s="5" t="b">
        <f t="shared" si="16"/>
        <v>0</v>
      </c>
      <c r="M163" s="5" t="b">
        <f t="shared" si="17"/>
        <v>0</v>
      </c>
      <c r="N163" s="2"/>
      <c r="O163" s="2"/>
      <c r="R163" s="7"/>
      <c r="S163" s="7"/>
    </row>
    <row r="164" spans="1:19" x14ac:dyDescent="0.4">
      <c r="A164" s="1">
        <v>105</v>
      </c>
      <c r="B164" s="2"/>
      <c r="C164" s="3">
        <f t="shared" si="19"/>
        <v>0</v>
      </c>
      <c r="D164" s="2"/>
      <c r="E164" s="2"/>
      <c r="F164" s="2"/>
      <c r="G164" s="4"/>
      <c r="H164" s="2"/>
      <c r="I164" s="2"/>
      <c r="J164" s="2"/>
      <c r="K164" s="2"/>
      <c r="L164" s="5" t="b">
        <f t="shared" si="16"/>
        <v>0</v>
      </c>
      <c r="M164" s="5" t="b">
        <f t="shared" si="17"/>
        <v>0</v>
      </c>
      <c r="N164" s="2"/>
      <c r="O164" s="2"/>
      <c r="R164" s="7"/>
      <c r="S164" s="7"/>
    </row>
    <row r="165" spans="1:19" x14ac:dyDescent="0.4">
      <c r="A165" s="1">
        <v>106</v>
      </c>
      <c r="B165" s="2"/>
      <c r="C165" s="3">
        <f t="shared" si="19"/>
        <v>0</v>
      </c>
      <c r="D165" s="2"/>
      <c r="E165" s="2"/>
      <c r="F165" s="2"/>
      <c r="G165" s="4"/>
      <c r="H165" s="2"/>
      <c r="I165" s="2"/>
      <c r="J165" s="2"/>
      <c r="K165" s="2"/>
      <c r="L165" s="5" t="b">
        <f t="shared" si="16"/>
        <v>0</v>
      </c>
      <c r="M165" s="5" t="b">
        <f t="shared" si="17"/>
        <v>0</v>
      </c>
      <c r="N165" s="2"/>
      <c r="O165" s="2"/>
      <c r="R165" s="7"/>
      <c r="S165" s="7"/>
    </row>
    <row r="166" spans="1:19" x14ac:dyDescent="0.4">
      <c r="A166" s="1">
        <v>107</v>
      </c>
      <c r="B166" s="2"/>
      <c r="C166" s="3">
        <f t="shared" si="19"/>
        <v>0</v>
      </c>
      <c r="D166" s="2"/>
      <c r="E166" s="2"/>
      <c r="F166" s="2"/>
      <c r="G166" s="4"/>
      <c r="H166" s="2"/>
      <c r="I166" s="2"/>
      <c r="J166" s="2"/>
      <c r="K166" s="2"/>
      <c r="L166" s="5" t="b">
        <f t="shared" si="16"/>
        <v>0</v>
      </c>
      <c r="M166" s="5" t="b">
        <f t="shared" si="17"/>
        <v>0</v>
      </c>
      <c r="N166" s="2"/>
      <c r="O166" s="2"/>
      <c r="R166" s="7"/>
      <c r="S166" s="7"/>
    </row>
    <row r="167" spans="1:19" x14ac:dyDescent="0.4">
      <c r="A167" s="1">
        <v>108</v>
      </c>
      <c r="B167" s="2"/>
      <c r="C167" s="3">
        <f t="shared" si="19"/>
        <v>0</v>
      </c>
      <c r="D167" s="2"/>
      <c r="E167" s="2"/>
      <c r="F167" s="2"/>
      <c r="G167" s="4"/>
      <c r="H167" s="2"/>
      <c r="I167" s="2"/>
      <c r="J167" s="2"/>
      <c r="K167" s="2"/>
      <c r="L167" s="5" t="b">
        <f t="shared" si="16"/>
        <v>0</v>
      </c>
      <c r="M167" s="5" t="b">
        <f t="shared" si="17"/>
        <v>0</v>
      </c>
      <c r="N167" s="2"/>
      <c r="O167" s="2"/>
      <c r="R167" s="7"/>
      <c r="S167" s="7"/>
    </row>
    <row r="168" spans="1:19" x14ac:dyDescent="0.4">
      <c r="A168" s="1">
        <v>109</v>
      </c>
      <c r="B168" s="2"/>
      <c r="C168" s="3">
        <f t="shared" si="19"/>
        <v>0</v>
      </c>
      <c r="D168" s="2"/>
      <c r="E168" s="2"/>
      <c r="F168" s="2"/>
      <c r="G168" s="4"/>
      <c r="H168" s="2"/>
      <c r="I168" s="2"/>
      <c r="J168" s="2"/>
      <c r="K168" s="2"/>
      <c r="L168" s="5" t="b">
        <f t="shared" si="16"/>
        <v>0</v>
      </c>
      <c r="M168" s="5" t="b">
        <f t="shared" si="17"/>
        <v>0</v>
      </c>
      <c r="N168" s="2"/>
      <c r="O168" s="2"/>
      <c r="R168" s="7"/>
      <c r="S168" s="7"/>
    </row>
    <row r="169" spans="1:19" x14ac:dyDescent="0.4">
      <c r="A169" s="1">
        <v>110</v>
      </c>
      <c r="B169" s="2"/>
      <c r="C169" s="3">
        <f t="shared" si="19"/>
        <v>0</v>
      </c>
      <c r="D169" s="2"/>
      <c r="E169" s="2"/>
      <c r="F169" s="2"/>
      <c r="G169" s="4"/>
      <c r="H169" s="2"/>
      <c r="I169" s="2"/>
      <c r="J169" s="2"/>
      <c r="K169" s="2"/>
      <c r="L169" s="5" t="b">
        <f t="shared" si="16"/>
        <v>0</v>
      </c>
      <c r="M169" s="5" t="b">
        <f t="shared" si="17"/>
        <v>0</v>
      </c>
      <c r="N169" s="2"/>
      <c r="O169" s="2"/>
      <c r="R169" s="7"/>
      <c r="S169" s="7"/>
    </row>
    <row r="170" spans="1:19" x14ac:dyDescent="0.4">
      <c r="A170" s="1">
        <v>111</v>
      </c>
      <c r="B170" s="2"/>
      <c r="C170" s="3">
        <f t="shared" si="19"/>
        <v>0</v>
      </c>
      <c r="D170" s="2"/>
      <c r="E170" s="2"/>
      <c r="F170" s="2"/>
      <c r="G170" s="4"/>
      <c r="H170" s="2"/>
      <c r="I170" s="2"/>
      <c r="J170" s="2"/>
      <c r="K170" s="2"/>
      <c r="L170" s="5" t="b">
        <f t="shared" si="16"/>
        <v>0</v>
      </c>
      <c r="M170" s="5" t="b">
        <f t="shared" si="17"/>
        <v>0</v>
      </c>
      <c r="N170" s="2"/>
      <c r="O170" s="2"/>
      <c r="R170" s="7" t="b">
        <f>OR(C170&gt;0,C171&gt;0,C172&gt;0,C173&gt;0,C174&gt;0,C175&gt;0,C176&gt;0,C177&gt;0,C178&gt;0,C179&gt;0)</f>
        <v>0</v>
      </c>
      <c r="S170" s="7" t="b">
        <f t="shared" si="18"/>
        <v>0</v>
      </c>
    </row>
    <row r="171" spans="1:19" x14ac:dyDescent="0.4">
      <c r="A171" s="1">
        <v>112</v>
      </c>
      <c r="B171" s="2"/>
      <c r="C171" s="3">
        <f t="shared" si="19"/>
        <v>0</v>
      </c>
      <c r="D171" s="2"/>
      <c r="E171" s="2"/>
      <c r="F171" s="2"/>
      <c r="G171" s="4"/>
      <c r="H171" s="2"/>
      <c r="I171" s="2"/>
      <c r="J171" s="2"/>
      <c r="K171" s="2"/>
      <c r="L171" s="5" t="b">
        <f t="shared" si="16"/>
        <v>0</v>
      </c>
      <c r="M171" s="5" t="b">
        <f t="shared" si="17"/>
        <v>0</v>
      </c>
      <c r="N171" s="2"/>
      <c r="O171" s="2"/>
      <c r="R171" s="7"/>
      <c r="S171" s="7"/>
    </row>
    <row r="172" spans="1:19" x14ac:dyDescent="0.4">
      <c r="A172" s="1">
        <v>113</v>
      </c>
      <c r="B172" s="2"/>
      <c r="C172" s="3">
        <f t="shared" si="19"/>
        <v>0</v>
      </c>
      <c r="D172" s="2"/>
      <c r="E172" s="2"/>
      <c r="F172" s="2"/>
      <c r="G172" s="4"/>
      <c r="H172" s="2"/>
      <c r="I172" s="2"/>
      <c r="J172" s="2"/>
      <c r="K172" s="2"/>
      <c r="L172" s="5" t="b">
        <f t="shared" si="16"/>
        <v>0</v>
      </c>
      <c r="M172" s="5" t="b">
        <f t="shared" si="17"/>
        <v>0</v>
      </c>
      <c r="N172" s="2"/>
      <c r="O172" s="2"/>
      <c r="R172" s="7"/>
      <c r="S172" s="7"/>
    </row>
    <row r="173" spans="1:19" x14ac:dyDescent="0.4">
      <c r="A173" s="1">
        <v>114</v>
      </c>
      <c r="B173" s="2"/>
      <c r="C173" s="3">
        <f t="shared" si="19"/>
        <v>0</v>
      </c>
      <c r="D173" s="2"/>
      <c r="E173" s="2"/>
      <c r="F173" s="2"/>
      <c r="G173" s="4"/>
      <c r="H173" s="2"/>
      <c r="I173" s="2"/>
      <c r="J173" s="2"/>
      <c r="K173" s="2"/>
      <c r="L173" s="5" t="b">
        <f t="shared" si="16"/>
        <v>0</v>
      </c>
      <c r="M173" s="5" t="b">
        <f t="shared" si="17"/>
        <v>0</v>
      </c>
      <c r="N173" s="2"/>
      <c r="O173" s="2"/>
      <c r="R173" s="7"/>
      <c r="S173" s="7"/>
    </row>
    <row r="174" spans="1:19" x14ac:dyDescent="0.4">
      <c r="A174" s="1">
        <v>115</v>
      </c>
      <c r="B174" s="2"/>
      <c r="C174" s="3">
        <f t="shared" si="19"/>
        <v>0</v>
      </c>
      <c r="D174" s="2"/>
      <c r="E174" s="2"/>
      <c r="F174" s="2"/>
      <c r="G174" s="4"/>
      <c r="H174" s="2"/>
      <c r="I174" s="2"/>
      <c r="J174" s="2"/>
      <c r="K174" s="2"/>
      <c r="L174" s="5" t="b">
        <f t="shared" si="16"/>
        <v>0</v>
      </c>
      <c r="M174" s="5" t="b">
        <f t="shared" si="17"/>
        <v>0</v>
      </c>
      <c r="N174" s="2"/>
      <c r="O174" s="2"/>
      <c r="R174" s="7"/>
      <c r="S174" s="7"/>
    </row>
    <row r="175" spans="1:19" x14ac:dyDescent="0.4">
      <c r="A175" s="1">
        <v>116</v>
      </c>
      <c r="B175" s="2"/>
      <c r="C175" s="3">
        <f t="shared" si="19"/>
        <v>0</v>
      </c>
      <c r="D175" s="2"/>
      <c r="E175" s="2"/>
      <c r="F175" s="2"/>
      <c r="G175" s="4"/>
      <c r="H175" s="2"/>
      <c r="I175" s="2"/>
      <c r="J175" s="2"/>
      <c r="K175" s="2"/>
      <c r="L175" s="5" t="b">
        <f t="shared" si="16"/>
        <v>0</v>
      </c>
      <c r="M175" s="5" t="b">
        <f t="shared" si="17"/>
        <v>0</v>
      </c>
      <c r="N175" s="2"/>
      <c r="O175" s="2"/>
      <c r="R175" s="7"/>
      <c r="S175" s="7"/>
    </row>
    <row r="176" spans="1:19" x14ac:dyDescent="0.4">
      <c r="A176" s="1">
        <v>117</v>
      </c>
      <c r="B176" s="2"/>
      <c r="C176" s="3">
        <f t="shared" si="19"/>
        <v>0</v>
      </c>
      <c r="D176" s="2"/>
      <c r="E176" s="2"/>
      <c r="F176" s="2"/>
      <c r="G176" s="4"/>
      <c r="H176" s="2"/>
      <c r="I176" s="2"/>
      <c r="J176" s="2"/>
      <c r="K176" s="2"/>
      <c r="L176" s="5" t="b">
        <f t="shared" si="16"/>
        <v>0</v>
      </c>
      <c r="M176" s="5" t="b">
        <f t="shared" si="17"/>
        <v>0</v>
      </c>
      <c r="N176" s="2"/>
      <c r="O176" s="2"/>
      <c r="R176" s="7"/>
      <c r="S176" s="7"/>
    </row>
    <row r="177" spans="1:19" x14ac:dyDescent="0.4">
      <c r="A177" s="1">
        <v>118</v>
      </c>
      <c r="B177" s="2"/>
      <c r="C177" s="3">
        <f t="shared" si="19"/>
        <v>0</v>
      </c>
      <c r="D177" s="2"/>
      <c r="E177" s="2"/>
      <c r="F177" s="2"/>
      <c r="G177" s="4"/>
      <c r="H177" s="2"/>
      <c r="I177" s="2"/>
      <c r="J177" s="2"/>
      <c r="K177" s="2"/>
      <c r="L177" s="5" t="b">
        <f t="shared" si="16"/>
        <v>0</v>
      </c>
      <c r="M177" s="5" t="b">
        <f t="shared" si="17"/>
        <v>0</v>
      </c>
      <c r="N177" s="2"/>
      <c r="O177" s="2"/>
      <c r="R177" s="7"/>
      <c r="S177" s="7"/>
    </row>
    <row r="178" spans="1:19" x14ac:dyDescent="0.4">
      <c r="A178" s="1">
        <v>119</v>
      </c>
      <c r="B178" s="2"/>
      <c r="C178" s="3">
        <f t="shared" si="19"/>
        <v>0</v>
      </c>
      <c r="D178" s="2"/>
      <c r="E178" s="2"/>
      <c r="F178" s="2"/>
      <c r="G178" s="4"/>
      <c r="H178" s="2"/>
      <c r="I178" s="2"/>
      <c r="J178" s="2"/>
      <c r="K178" s="2"/>
      <c r="L178" s="5" t="b">
        <f t="shared" si="16"/>
        <v>0</v>
      </c>
      <c r="M178" s="5" t="b">
        <f t="shared" si="17"/>
        <v>0</v>
      </c>
      <c r="N178" s="2"/>
      <c r="O178" s="2"/>
      <c r="R178" s="7"/>
      <c r="S178" s="7"/>
    </row>
    <row r="179" spans="1:19" x14ac:dyDescent="0.4">
      <c r="A179" s="1">
        <v>120</v>
      </c>
      <c r="B179" s="2"/>
      <c r="C179" s="3">
        <f t="shared" si="19"/>
        <v>0</v>
      </c>
      <c r="D179" s="2"/>
      <c r="E179" s="2"/>
      <c r="F179" s="2"/>
      <c r="G179" s="4"/>
      <c r="H179" s="2"/>
      <c r="I179" s="2"/>
      <c r="J179" s="2"/>
      <c r="K179" s="2"/>
      <c r="L179" s="5" t="b">
        <f t="shared" si="16"/>
        <v>0</v>
      </c>
      <c r="M179" s="5" t="b">
        <f t="shared" si="17"/>
        <v>0</v>
      </c>
      <c r="N179" s="2"/>
      <c r="O179" s="2"/>
      <c r="R179" s="7"/>
      <c r="S179" s="7"/>
    </row>
    <row r="180" spans="1:19" x14ac:dyDescent="0.4">
      <c r="A180" s="1">
        <v>121</v>
      </c>
      <c r="B180" s="2"/>
      <c r="C180" s="3">
        <f t="shared" si="19"/>
        <v>0</v>
      </c>
      <c r="D180" s="2"/>
      <c r="E180" s="2"/>
      <c r="F180" s="2"/>
      <c r="G180" s="4"/>
      <c r="H180" s="2"/>
      <c r="I180" s="2"/>
      <c r="J180" s="2"/>
      <c r="K180" s="2"/>
      <c r="L180" s="5" t="b">
        <f t="shared" si="16"/>
        <v>0</v>
      </c>
      <c r="M180" s="5" t="b">
        <f t="shared" si="17"/>
        <v>0</v>
      </c>
      <c r="N180" s="2"/>
      <c r="O180" s="2"/>
      <c r="R180" s="7" t="b">
        <f>OR(C180&gt;0,C181&gt;0,C182&gt;0,C183&gt;0,C184&gt;0,C185&gt;0,C186&gt;0,C187&gt;0,C188&gt;0,C189&gt;0)</f>
        <v>0</v>
      </c>
      <c r="S180" s="7" t="b">
        <f t="shared" si="18"/>
        <v>0</v>
      </c>
    </row>
    <row r="181" spans="1:19" x14ac:dyDescent="0.4">
      <c r="A181" s="1">
        <v>122</v>
      </c>
      <c r="B181" s="2"/>
      <c r="C181" s="3">
        <f t="shared" si="19"/>
        <v>0</v>
      </c>
      <c r="D181" s="2"/>
      <c r="E181" s="2"/>
      <c r="F181" s="2"/>
      <c r="G181" s="4"/>
      <c r="H181" s="2"/>
      <c r="I181" s="2"/>
      <c r="J181" s="2"/>
      <c r="K181" s="2"/>
      <c r="L181" s="5" t="b">
        <f t="shared" si="16"/>
        <v>0</v>
      </c>
      <c r="M181" s="5" t="b">
        <f t="shared" si="17"/>
        <v>0</v>
      </c>
      <c r="N181" s="2"/>
      <c r="O181" s="2"/>
      <c r="R181" s="7"/>
      <c r="S181" s="7"/>
    </row>
    <row r="182" spans="1:19" x14ac:dyDescent="0.4">
      <c r="A182" s="1">
        <v>123</v>
      </c>
      <c r="B182" s="2"/>
      <c r="C182" s="3">
        <f t="shared" si="19"/>
        <v>0</v>
      </c>
      <c r="D182" s="2"/>
      <c r="E182" s="2"/>
      <c r="F182" s="2"/>
      <c r="G182" s="4"/>
      <c r="H182" s="2"/>
      <c r="I182" s="2"/>
      <c r="J182" s="2"/>
      <c r="K182" s="2"/>
      <c r="L182" s="5" t="b">
        <f t="shared" si="16"/>
        <v>0</v>
      </c>
      <c r="M182" s="5" t="b">
        <f t="shared" si="17"/>
        <v>0</v>
      </c>
      <c r="N182" s="2"/>
      <c r="O182" s="2"/>
      <c r="R182" s="7"/>
      <c r="S182" s="7"/>
    </row>
    <row r="183" spans="1:19" x14ac:dyDescent="0.4">
      <c r="A183" s="1">
        <v>124</v>
      </c>
      <c r="B183" s="2"/>
      <c r="C183" s="3">
        <f t="shared" si="19"/>
        <v>0</v>
      </c>
      <c r="D183" s="2"/>
      <c r="E183" s="2"/>
      <c r="F183" s="2"/>
      <c r="G183" s="4"/>
      <c r="H183" s="2"/>
      <c r="I183" s="2"/>
      <c r="J183" s="2"/>
      <c r="K183" s="2"/>
      <c r="L183" s="5" t="b">
        <f t="shared" si="16"/>
        <v>0</v>
      </c>
      <c r="M183" s="5" t="b">
        <f t="shared" si="17"/>
        <v>0</v>
      </c>
      <c r="N183" s="2"/>
      <c r="O183" s="2"/>
      <c r="R183" s="7"/>
      <c r="S183" s="7"/>
    </row>
    <row r="184" spans="1:19" x14ac:dyDescent="0.4">
      <c r="A184" s="1">
        <v>125</v>
      </c>
      <c r="B184" s="2"/>
      <c r="C184" s="3">
        <f t="shared" si="19"/>
        <v>0</v>
      </c>
      <c r="D184" s="2"/>
      <c r="E184" s="2"/>
      <c r="F184" s="2"/>
      <c r="G184" s="4"/>
      <c r="H184" s="2"/>
      <c r="I184" s="2"/>
      <c r="J184" s="2"/>
      <c r="K184" s="2"/>
      <c r="L184" s="5" t="b">
        <f t="shared" si="16"/>
        <v>0</v>
      </c>
      <c r="M184" s="5" t="b">
        <f t="shared" si="17"/>
        <v>0</v>
      </c>
      <c r="N184" s="2"/>
      <c r="O184" s="2"/>
      <c r="R184" s="7"/>
      <c r="S184" s="7"/>
    </row>
    <row r="185" spans="1:19" x14ac:dyDescent="0.4">
      <c r="A185" s="1">
        <v>126</v>
      </c>
      <c r="B185" s="2"/>
      <c r="C185" s="3">
        <f t="shared" si="19"/>
        <v>0</v>
      </c>
      <c r="D185" s="2"/>
      <c r="E185" s="2"/>
      <c r="F185" s="2"/>
      <c r="G185" s="4"/>
      <c r="H185" s="2"/>
      <c r="I185" s="2"/>
      <c r="J185" s="2"/>
      <c r="K185" s="2"/>
      <c r="L185" s="5" t="b">
        <f t="shared" si="16"/>
        <v>0</v>
      </c>
      <c r="M185" s="5" t="b">
        <f t="shared" si="17"/>
        <v>0</v>
      </c>
      <c r="N185" s="2"/>
      <c r="O185" s="2"/>
      <c r="R185" s="7"/>
      <c r="S185" s="7"/>
    </row>
    <row r="186" spans="1:19" x14ac:dyDescent="0.4">
      <c r="A186" s="1">
        <v>127</v>
      </c>
      <c r="B186" s="2"/>
      <c r="C186" s="3">
        <f t="shared" si="19"/>
        <v>0</v>
      </c>
      <c r="D186" s="2"/>
      <c r="E186" s="2"/>
      <c r="F186" s="2"/>
      <c r="G186" s="4"/>
      <c r="H186" s="2"/>
      <c r="I186" s="2"/>
      <c r="J186" s="2"/>
      <c r="K186" s="2"/>
      <c r="L186" s="5" t="b">
        <f t="shared" si="16"/>
        <v>0</v>
      </c>
      <c r="M186" s="5" t="b">
        <f t="shared" si="17"/>
        <v>0</v>
      </c>
      <c r="N186" s="2"/>
      <c r="O186" s="2"/>
      <c r="R186" s="7"/>
      <c r="S186" s="7"/>
    </row>
    <row r="187" spans="1:19" x14ac:dyDescent="0.4">
      <c r="A187" s="1">
        <v>128</v>
      </c>
      <c r="B187" s="2"/>
      <c r="C187" s="3">
        <f t="shared" si="19"/>
        <v>0</v>
      </c>
      <c r="D187" s="2"/>
      <c r="E187" s="2"/>
      <c r="F187" s="2"/>
      <c r="G187" s="4"/>
      <c r="H187" s="2"/>
      <c r="I187" s="2"/>
      <c r="J187" s="2"/>
      <c r="K187" s="2"/>
      <c r="L187" s="5" t="b">
        <f t="shared" si="16"/>
        <v>0</v>
      </c>
      <c r="M187" s="5" t="b">
        <f t="shared" si="17"/>
        <v>0</v>
      </c>
      <c r="N187" s="2"/>
      <c r="O187" s="2"/>
      <c r="R187" s="7"/>
      <c r="S187" s="7"/>
    </row>
    <row r="188" spans="1:19" x14ac:dyDescent="0.4">
      <c r="A188" s="1">
        <v>129</v>
      </c>
      <c r="B188" s="2"/>
      <c r="C188" s="3">
        <f t="shared" si="19"/>
        <v>0</v>
      </c>
      <c r="D188" s="2"/>
      <c r="E188" s="2"/>
      <c r="F188" s="2"/>
      <c r="G188" s="4"/>
      <c r="H188" s="2"/>
      <c r="I188" s="2"/>
      <c r="J188" s="2"/>
      <c r="K188" s="2"/>
      <c r="L188" s="5" t="b">
        <f t="shared" si="16"/>
        <v>0</v>
      </c>
      <c r="M188" s="5" t="b">
        <f t="shared" si="17"/>
        <v>0</v>
      </c>
      <c r="N188" s="2"/>
      <c r="O188" s="2"/>
      <c r="R188" s="7"/>
      <c r="S188" s="7"/>
    </row>
    <row r="189" spans="1:19" x14ac:dyDescent="0.4">
      <c r="A189" s="1">
        <v>130</v>
      </c>
      <c r="B189" s="2"/>
      <c r="C189" s="3">
        <f t="shared" si="19"/>
        <v>0</v>
      </c>
      <c r="D189" s="2"/>
      <c r="E189" s="2"/>
      <c r="F189" s="2"/>
      <c r="G189" s="4"/>
      <c r="H189" s="2"/>
      <c r="I189" s="2"/>
      <c r="J189" s="2"/>
      <c r="K189" s="2"/>
      <c r="L189" s="5" t="b">
        <f t="shared" si="16"/>
        <v>0</v>
      </c>
      <c r="M189" s="5" t="b">
        <f t="shared" si="17"/>
        <v>0</v>
      </c>
      <c r="N189" s="2"/>
      <c r="O189" s="2"/>
      <c r="R189" s="7"/>
      <c r="S189" s="7"/>
    </row>
    <row r="190" spans="1:19" x14ac:dyDescent="0.4">
      <c r="A190" s="1">
        <v>131</v>
      </c>
      <c r="B190" s="2"/>
      <c r="C190" s="3">
        <f t="shared" si="19"/>
        <v>0</v>
      </c>
      <c r="D190" s="2"/>
      <c r="E190" s="2"/>
      <c r="F190" s="2"/>
      <c r="G190" s="4"/>
      <c r="H190" s="2"/>
      <c r="I190" s="2"/>
      <c r="J190" s="2"/>
      <c r="K190" s="2"/>
      <c r="L190" s="5" t="b">
        <f t="shared" si="16"/>
        <v>0</v>
      </c>
      <c r="M190" s="5" t="b">
        <f t="shared" si="17"/>
        <v>0</v>
      </c>
      <c r="N190" s="2"/>
      <c r="O190" s="2"/>
      <c r="R190" s="7" t="b">
        <f>OR(C190&gt;0,C191&gt;0,C192&gt;0,C193&gt;0,C194&gt;0,C195&gt;0,C196&gt;0,C197&gt;0,C198&gt;0,C199&gt;0)</f>
        <v>0</v>
      </c>
      <c r="S190" s="7" t="b">
        <f t="shared" si="18"/>
        <v>0</v>
      </c>
    </row>
    <row r="191" spans="1:19" x14ac:dyDescent="0.4">
      <c r="A191" s="1">
        <v>132</v>
      </c>
      <c r="B191" s="2"/>
      <c r="C191" s="3">
        <f t="shared" si="19"/>
        <v>0</v>
      </c>
      <c r="D191" s="2"/>
      <c r="E191" s="2"/>
      <c r="F191" s="2"/>
      <c r="G191" s="4"/>
      <c r="H191" s="2"/>
      <c r="I191" s="2"/>
      <c r="J191" s="2"/>
      <c r="K191" s="2"/>
      <c r="L191" s="5" t="b">
        <f t="shared" si="16"/>
        <v>0</v>
      </c>
      <c r="M191" s="5" t="b">
        <f t="shared" si="17"/>
        <v>0</v>
      </c>
      <c r="N191" s="2"/>
      <c r="O191" s="2"/>
      <c r="R191" s="7"/>
      <c r="S191" s="7"/>
    </row>
    <row r="192" spans="1:19" x14ac:dyDescent="0.4">
      <c r="A192" s="1">
        <v>133</v>
      </c>
      <c r="B192" s="2"/>
      <c r="C192" s="3">
        <f t="shared" si="19"/>
        <v>0</v>
      </c>
      <c r="D192" s="2"/>
      <c r="E192" s="2"/>
      <c r="F192" s="2"/>
      <c r="G192" s="4"/>
      <c r="H192" s="2"/>
      <c r="I192" s="2"/>
      <c r="J192" s="2"/>
      <c r="K192" s="2"/>
      <c r="L192" s="5" t="b">
        <f t="shared" si="16"/>
        <v>0</v>
      </c>
      <c r="M192" s="5" t="b">
        <f t="shared" si="17"/>
        <v>0</v>
      </c>
      <c r="N192" s="2"/>
      <c r="O192" s="2"/>
      <c r="R192" s="7"/>
      <c r="S192" s="7"/>
    </row>
    <row r="193" spans="1:19" x14ac:dyDescent="0.4">
      <c r="A193" s="1">
        <v>134</v>
      </c>
      <c r="B193" s="2"/>
      <c r="C193" s="3">
        <f t="shared" si="19"/>
        <v>0</v>
      </c>
      <c r="D193" s="2"/>
      <c r="E193" s="2"/>
      <c r="F193" s="2"/>
      <c r="G193" s="4"/>
      <c r="H193" s="2"/>
      <c r="I193" s="2"/>
      <c r="J193" s="2"/>
      <c r="K193" s="2"/>
      <c r="L193" s="5" t="b">
        <f t="shared" si="16"/>
        <v>0</v>
      </c>
      <c r="M193" s="5" t="b">
        <f t="shared" si="17"/>
        <v>0</v>
      </c>
      <c r="N193" s="2"/>
      <c r="O193" s="2"/>
      <c r="R193" s="7"/>
      <c r="S193" s="7"/>
    </row>
    <row r="194" spans="1:19" x14ac:dyDescent="0.4">
      <c r="A194" s="1">
        <v>135</v>
      </c>
      <c r="B194" s="2"/>
      <c r="C194" s="3">
        <f t="shared" ref="C194:C225" si="20">IF(ISNA(VLOOKUP($B194,$B$27:$C$32,2,FALSE)),0,VLOOKUP($B194,$B$27:$C$32,2,FALSE))</f>
        <v>0</v>
      </c>
      <c r="D194" s="2"/>
      <c r="E194" s="2"/>
      <c r="F194" s="2"/>
      <c r="G194" s="4"/>
      <c r="H194" s="2"/>
      <c r="I194" s="2"/>
      <c r="J194" s="2"/>
      <c r="K194" s="2"/>
      <c r="L194" s="5" t="b">
        <f t="shared" si="16"/>
        <v>0</v>
      </c>
      <c r="M194" s="5" t="b">
        <f t="shared" si="17"/>
        <v>0</v>
      </c>
      <c r="N194" s="2"/>
      <c r="O194" s="2"/>
      <c r="R194" s="7"/>
      <c r="S194" s="7"/>
    </row>
    <row r="195" spans="1:19" x14ac:dyDescent="0.4">
      <c r="A195" s="1">
        <v>136</v>
      </c>
      <c r="B195" s="2"/>
      <c r="C195" s="3">
        <f t="shared" si="20"/>
        <v>0</v>
      </c>
      <c r="D195" s="2"/>
      <c r="E195" s="2"/>
      <c r="F195" s="2"/>
      <c r="G195" s="4"/>
      <c r="H195" s="2"/>
      <c r="I195" s="2"/>
      <c r="J195" s="2"/>
      <c r="K195" s="2"/>
      <c r="L195" s="5" t="b">
        <f t="shared" ref="L195:L258" si="21">IF(B195="",FALSE,IF(K195="",FALSE,IF(K195="No",TRUE,OR($B195=$B$27,$B195=$B$29))))</f>
        <v>0</v>
      </c>
      <c r="M195" s="5" t="b">
        <f t="shared" ref="M195:M258" si="22">IF(K195="",FALSE,IF(B195="",FALSE,IF(K195="No",FALSE,NOT(OR($B195=$B$29,$B195=$B$27)))))</f>
        <v>0</v>
      </c>
      <c r="N195" s="2"/>
      <c r="O195" s="2"/>
      <c r="R195" s="7"/>
      <c r="S195" s="7"/>
    </row>
    <row r="196" spans="1:19" x14ac:dyDescent="0.4">
      <c r="A196" s="1">
        <v>137</v>
      </c>
      <c r="B196" s="2"/>
      <c r="C196" s="3">
        <f t="shared" si="20"/>
        <v>0</v>
      </c>
      <c r="D196" s="2"/>
      <c r="E196" s="2"/>
      <c r="F196" s="2"/>
      <c r="G196" s="4"/>
      <c r="H196" s="2"/>
      <c r="I196" s="2"/>
      <c r="J196" s="2"/>
      <c r="K196" s="2"/>
      <c r="L196" s="5" t="b">
        <f t="shared" si="21"/>
        <v>0</v>
      </c>
      <c r="M196" s="5" t="b">
        <f t="shared" si="22"/>
        <v>0</v>
      </c>
      <c r="N196" s="2"/>
      <c r="O196" s="2"/>
      <c r="R196" s="7"/>
      <c r="S196" s="7"/>
    </row>
    <row r="197" spans="1:19" x14ac:dyDescent="0.4">
      <c r="A197" s="1">
        <v>138</v>
      </c>
      <c r="B197" s="2"/>
      <c r="C197" s="3">
        <f t="shared" si="20"/>
        <v>0</v>
      </c>
      <c r="D197" s="2"/>
      <c r="E197" s="2"/>
      <c r="F197" s="2"/>
      <c r="G197" s="4"/>
      <c r="H197" s="2"/>
      <c r="I197" s="2"/>
      <c r="J197" s="2"/>
      <c r="K197" s="2"/>
      <c r="L197" s="5" t="b">
        <f t="shared" si="21"/>
        <v>0</v>
      </c>
      <c r="M197" s="5" t="b">
        <f t="shared" si="22"/>
        <v>0</v>
      </c>
      <c r="N197" s="2"/>
      <c r="O197" s="2"/>
      <c r="R197" s="7"/>
      <c r="S197" s="7"/>
    </row>
    <row r="198" spans="1:19" x14ac:dyDescent="0.4">
      <c r="A198" s="1">
        <v>139</v>
      </c>
      <c r="B198" s="2"/>
      <c r="C198" s="3">
        <f t="shared" si="20"/>
        <v>0</v>
      </c>
      <c r="D198" s="2"/>
      <c r="E198" s="2"/>
      <c r="F198" s="2"/>
      <c r="G198" s="4"/>
      <c r="H198" s="2"/>
      <c r="I198" s="2"/>
      <c r="J198" s="2"/>
      <c r="K198" s="2"/>
      <c r="L198" s="5" t="b">
        <f t="shared" si="21"/>
        <v>0</v>
      </c>
      <c r="M198" s="5" t="b">
        <f t="shared" si="22"/>
        <v>0</v>
      </c>
      <c r="N198" s="2"/>
      <c r="O198" s="2"/>
      <c r="R198" s="7"/>
      <c r="S198" s="7"/>
    </row>
    <row r="199" spans="1:19" x14ac:dyDescent="0.4">
      <c r="A199" s="1">
        <v>140</v>
      </c>
      <c r="B199" s="2"/>
      <c r="C199" s="3">
        <f t="shared" si="20"/>
        <v>0</v>
      </c>
      <c r="D199" s="2"/>
      <c r="E199" s="2"/>
      <c r="F199" s="2"/>
      <c r="G199" s="4"/>
      <c r="H199" s="2"/>
      <c r="I199" s="2"/>
      <c r="J199" s="2"/>
      <c r="K199" s="2"/>
      <c r="L199" s="5" t="b">
        <f t="shared" si="21"/>
        <v>0</v>
      </c>
      <c r="M199" s="5" t="b">
        <f t="shared" si="22"/>
        <v>0</v>
      </c>
      <c r="N199" s="2"/>
      <c r="O199" s="2"/>
      <c r="R199" s="7"/>
      <c r="S199" s="7"/>
    </row>
    <row r="200" spans="1:19" x14ac:dyDescent="0.4">
      <c r="A200" s="1">
        <v>141</v>
      </c>
      <c r="B200" s="2"/>
      <c r="C200" s="3">
        <f t="shared" si="20"/>
        <v>0</v>
      </c>
      <c r="D200" s="2"/>
      <c r="E200" s="2"/>
      <c r="F200" s="2"/>
      <c r="G200" s="4"/>
      <c r="H200" s="2"/>
      <c r="I200" s="2"/>
      <c r="J200" s="2"/>
      <c r="K200" s="2"/>
      <c r="L200" s="5" t="b">
        <f t="shared" si="21"/>
        <v>0</v>
      </c>
      <c r="M200" s="5" t="b">
        <f t="shared" si="22"/>
        <v>0</v>
      </c>
      <c r="N200" s="2"/>
      <c r="O200" s="2"/>
      <c r="R200" s="7" t="b">
        <f>OR(C200&gt;0,C201&gt;0,C202&gt;0,C203&gt;0,C204&gt;0,C205&gt;0,C206&gt;0,C207&gt;0,C208&gt;0,C209&gt;0)</f>
        <v>0</v>
      </c>
      <c r="S200" s="7" t="b">
        <f t="shared" ref="S200:S250" si="23">OR(M200,M201,M202,M203,M204,M205,M206,M207,M208,M209)</f>
        <v>0</v>
      </c>
    </row>
    <row r="201" spans="1:19" x14ac:dyDescent="0.4">
      <c r="A201" s="1">
        <v>142</v>
      </c>
      <c r="B201" s="2"/>
      <c r="C201" s="3">
        <f t="shared" si="20"/>
        <v>0</v>
      </c>
      <c r="D201" s="2"/>
      <c r="E201" s="2"/>
      <c r="F201" s="2"/>
      <c r="G201" s="4"/>
      <c r="H201" s="2"/>
      <c r="I201" s="2"/>
      <c r="J201" s="2"/>
      <c r="K201" s="2"/>
      <c r="L201" s="5" t="b">
        <f t="shared" si="21"/>
        <v>0</v>
      </c>
      <c r="M201" s="5" t="b">
        <f t="shared" si="22"/>
        <v>0</v>
      </c>
      <c r="N201" s="2"/>
      <c r="O201" s="2"/>
      <c r="R201" s="7"/>
      <c r="S201" s="7"/>
    </row>
    <row r="202" spans="1:19" x14ac:dyDescent="0.4">
      <c r="A202" s="1">
        <v>143</v>
      </c>
      <c r="B202" s="2"/>
      <c r="C202" s="3">
        <f t="shared" si="20"/>
        <v>0</v>
      </c>
      <c r="D202" s="2"/>
      <c r="E202" s="2"/>
      <c r="F202" s="2"/>
      <c r="G202" s="4"/>
      <c r="H202" s="2"/>
      <c r="I202" s="2"/>
      <c r="J202" s="2"/>
      <c r="K202" s="2"/>
      <c r="L202" s="5" t="b">
        <f t="shared" si="21"/>
        <v>0</v>
      </c>
      <c r="M202" s="5" t="b">
        <f t="shared" si="22"/>
        <v>0</v>
      </c>
      <c r="N202" s="2"/>
      <c r="O202" s="2"/>
      <c r="R202" s="7"/>
      <c r="S202" s="7"/>
    </row>
    <row r="203" spans="1:19" x14ac:dyDescent="0.4">
      <c r="A203" s="1">
        <v>144</v>
      </c>
      <c r="B203" s="2"/>
      <c r="C203" s="3">
        <f t="shared" si="20"/>
        <v>0</v>
      </c>
      <c r="D203" s="2"/>
      <c r="E203" s="2"/>
      <c r="F203" s="2"/>
      <c r="G203" s="4"/>
      <c r="H203" s="2"/>
      <c r="I203" s="2"/>
      <c r="J203" s="2"/>
      <c r="K203" s="2"/>
      <c r="L203" s="5" t="b">
        <f t="shared" si="21"/>
        <v>0</v>
      </c>
      <c r="M203" s="5" t="b">
        <f t="shared" si="22"/>
        <v>0</v>
      </c>
      <c r="N203" s="2"/>
      <c r="O203" s="2"/>
      <c r="R203" s="7"/>
      <c r="S203" s="7"/>
    </row>
    <row r="204" spans="1:19" x14ac:dyDescent="0.4">
      <c r="A204" s="1">
        <v>145</v>
      </c>
      <c r="B204" s="2"/>
      <c r="C204" s="3">
        <f t="shared" si="20"/>
        <v>0</v>
      </c>
      <c r="D204" s="2"/>
      <c r="E204" s="2"/>
      <c r="F204" s="2"/>
      <c r="G204" s="4"/>
      <c r="H204" s="2"/>
      <c r="I204" s="2"/>
      <c r="J204" s="2"/>
      <c r="K204" s="2"/>
      <c r="L204" s="5" t="b">
        <f t="shared" si="21"/>
        <v>0</v>
      </c>
      <c r="M204" s="5" t="b">
        <f t="shared" si="22"/>
        <v>0</v>
      </c>
      <c r="N204" s="2"/>
      <c r="O204" s="2"/>
      <c r="R204" s="7"/>
      <c r="S204" s="7"/>
    </row>
    <row r="205" spans="1:19" x14ac:dyDescent="0.4">
      <c r="A205" s="1">
        <v>146</v>
      </c>
      <c r="B205" s="2"/>
      <c r="C205" s="3">
        <f t="shared" si="20"/>
        <v>0</v>
      </c>
      <c r="D205" s="2"/>
      <c r="E205" s="2"/>
      <c r="F205" s="2"/>
      <c r="G205" s="4"/>
      <c r="H205" s="2"/>
      <c r="I205" s="2"/>
      <c r="J205" s="2"/>
      <c r="K205" s="2"/>
      <c r="L205" s="5" t="b">
        <f t="shared" si="21"/>
        <v>0</v>
      </c>
      <c r="M205" s="5" t="b">
        <f t="shared" si="22"/>
        <v>0</v>
      </c>
      <c r="N205" s="2"/>
      <c r="O205" s="2"/>
      <c r="R205" s="7"/>
      <c r="S205" s="7"/>
    </row>
    <row r="206" spans="1:19" x14ac:dyDescent="0.4">
      <c r="A206" s="1">
        <v>147</v>
      </c>
      <c r="B206" s="2"/>
      <c r="C206" s="3">
        <f t="shared" si="20"/>
        <v>0</v>
      </c>
      <c r="D206" s="2"/>
      <c r="E206" s="2"/>
      <c r="F206" s="2"/>
      <c r="G206" s="4"/>
      <c r="H206" s="2"/>
      <c r="I206" s="2"/>
      <c r="J206" s="2"/>
      <c r="K206" s="2"/>
      <c r="L206" s="5" t="b">
        <f t="shared" si="21"/>
        <v>0</v>
      </c>
      <c r="M206" s="5" t="b">
        <f t="shared" si="22"/>
        <v>0</v>
      </c>
      <c r="N206" s="2"/>
      <c r="O206" s="2"/>
      <c r="R206" s="7"/>
      <c r="S206" s="7"/>
    </row>
    <row r="207" spans="1:19" x14ac:dyDescent="0.4">
      <c r="A207" s="1">
        <v>148</v>
      </c>
      <c r="B207" s="2"/>
      <c r="C207" s="3">
        <f t="shared" si="20"/>
        <v>0</v>
      </c>
      <c r="D207" s="2"/>
      <c r="E207" s="2"/>
      <c r="F207" s="2"/>
      <c r="G207" s="4"/>
      <c r="H207" s="2"/>
      <c r="I207" s="2"/>
      <c r="J207" s="2"/>
      <c r="K207" s="2"/>
      <c r="L207" s="5" t="b">
        <f t="shared" si="21"/>
        <v>0</v>
      </c>
      <c r="M207" s="5" t="b">
        <f t="shared" si="22"/>
        <v>0</v>
      </c>
      <c r="N207" s="2"/>
      <c r="O207" s="2"/>
      <c r="R207" s="7"/>
      <c r="S207" s="7"/>
    </row>
    <row r="208" spans="1:19" x14ac:dyDescent="0.4">
      <c r="A208" s="1">
        <v>149</v>
      </c>
      <c r="B208" s="2"/>
      <c r="C208" s="3">
        <f t="shared" si="20"/>
        <v>0</v>
      </c>
      <c r="D208" s="2"/>
      <c r="E208" s="2"/>
      <c r="F208" s="2"/>
      <c r="G208" s="4"/>
      <c r="H208" s="2"/>
      <c r="I208" s="2"/>
      <c r="J208" s="2"/>
      <c r="K208" s="2"/>
      <c r="L208" s="5" t="b">
        <f t="shared" si="21"/>
        <v>0</v>
      </c>
      <c r="M208" s="5" t="b">
        <f t="shared" si="22"/>
        <v>0</v>
      </c>
      <c r="N208" s="2"/>
      <c r="O208" s="2"/>
      <c r="R208" s="7"/>
      <c r="S208" s="7"/>
    </row>
    <row r="209" spans="1:19" x14ac:dyDescent="0.4">
      <c r="A209" s="1">
        <v>150</v>
      </c>
      <c r="B209" s="2"/>
      <c r="C209" s="3">
        <f t="shared" si="20"/>
        <v>0</v>
      </c>
      <c r="D209" s="2"/>
      <c r="E209" s="2"/>
      <c r="F209" s="2"/>
      <c r="G209" s="4"/>
      <c r="H209" s="2"/>
      <c r="I209" s="2"/>
      <c r="J209" s="2"/>
      <c r="K209" s="2"/>
      <c r="L209" s="5" t="b">
        <f t="shared" si="21"/>
        <v>0</v>
      </c>
      <c r="M209" s="5" t="b">
        <f t="shared" si="22"/>
        <v>0</v>
      </c>
      <c r="N209" s="2"/>
      <c r="O209" s="2"/>
      <c r="R209" s="7"/>
      <c r="S209" s="7"/>
    </row>
    <row r="210" spans="1:19" x14ac:dyDescent="0.4">
      <c r="A210" s="1">
        <v>151</v>
      </c>
      <c r="B210" s="2"/>
      <c r="C210" s="3">
        <f t="shared" si="20"/>
        <v>0</v>
      </c>
      <c r="D210" s="2"/>
      <c r="E210" s="2"/>
      <c r="F210" s="2"/>
      <c r="G210" s="4"/>
      <c r="H210" s="2"/>
      <c r="I210" s="2"/>
      <c r="J210" s="2"/>
      <c r="K210" s="2"/>
      <c r="L210" s="5" t="b">
        <f t="shared" si="21"/>
        <v>0</v>
      </c>
      <c r="M210" s="5" t="b">
        <f t="shared" si="22"/>
        <v>0</v>
      </c>
      <c r="N210" s="2"/>
      <c r="O210" s="2"/>
      <c r="R210" s="7" t="b">
        <f>OR(C210&gt;0,C211&gt;0,C212&gt;0,C213&gt;0,C214&gt;0,C215&gt;0,C216&gt;0,C217&gt;0,C218&gt;0,C219&gt;0)</f>
        <v>0</v>
      </c>
      <c r="S210" s="7" t="b">
        <f t="shared" si="23"/>
        <v>0</v>
      </c>
    </row>
    <row r="211" spans="1:19" x14ac:dyDescent="0.4">
      <c r="A211" s="1">
        <v>152</v>
      </c>
      <c r="B211" s="2"/>
      <c r="C211" s="3">
        <f t="shared" si="20"/>
        <v>0</v>
      </c>
      <c r="D211" s="2"/>
      <c r="E211" s="2"/>
      <c r="F211" s="2"/>
      <c r="G211" s="4"/>
      <c r="H211" s="2"/>
      <c r="I211" s="2"/>
      <c r="J211" s="2"/>
      <c r="K211" s="2"/>
      <c r="L211" s="5" t="b">
        <f t="shared" si="21"/>
        <v>0</v>
      </c>
      <c r="M211" s="5" t="b">
        <f t="shared" si="22"/>
        <v>0</v>
      </c>
      <c r="N211" s="2"/>
      <c r="O211" s="2"/>
      <c r="R211" s="7"/>
      <c r="S211" s="7"/>
    </row>
    <row r="212" spans="1:19" x14ac:dyDescent="0.4">
      <c r="A212" s="1">
        <v>153</v>
      </c>
      <c r="B212" s="2"/>
      <c r="C212" s="3">
        <f t="shared" si="20"/>
        <v>0</v>
      </c>
      <c r="D212" s="2"/>
      <c r="E212" s="2"/>
      <c r="F212" s="2"/>
      <c r="G212" s="4"/>
      <c r="H212" s="2"/>
      <c r="I212" s="2"/>
      <c r="J212" s="2"/>
      <c r="K212" s="2"/>
      <c r="L212" s="5" t="b">
        <f t="shared" si="21"/>
        <v>0</v>
      </c>
      <c r="M212" s="5" t="b">
        <f t="shared" si="22"/>
        <v>0</v>
      </c>
      <c r="N212" s="2"/>
      <c r="O212" s="2"/>
      <c r="R212" s="7"/>
      <c r="S212" s="7"/>
    </row>
    <row r="213" spans="1:19" x14ac:dyDescent="0.4">
      <c r="A213" s="1">
        <v>154</v>
      </c>
      <c r="B213" s="2"/>
      <c r="C213" s="3">
        <f t="shared" si="20"/>
        <v>0</v>
      </c>
      <c r="D213" s="2"/>
      <c r="E213" s="2"/>
      <c r="F213" s="2"/>
      <c r="G213" s="4"/>
      <c r="H213" s="2"/>
      <c r="I213" s="2"/>
      <c r="J213" s="2"/>
      <c r="K213" s="2"/>
      <c r="L213" s="5" t="b">
        <f t="shared" si="21"/>
        <v>0</v>
      </c>
      <c r="M213" s="5" t="b">
        <f t="shared" si="22"/>
        <v>0</v>
      </c>
      <c r="N213" s="2"/>
      <c r="O213" s="2"/>
      <c r="R213" s="7"/>
      <c r="S213" s="7"/>
    </row>
    <row r="214" spans="1:19" x14ac:dyDescent="0.4">
      <c r="A214" s="1">
        <v>155</v>
      </c>
      <c r="B214" s="2"/>
      <c r="C214" s="3">
        <f t="shared" si="20"/>
        <v>0</v>
      </c>
      <c r="D214" s="2"/>
      <c r="E214" s="2"/>
      <c r="F214" s="2"/>
      <c r="G214" s="4"/>
      <c r="H214" s="2"/>
      <c r="I214" s="2"/>
      <c r="J214" s="2"/>
      <c r="K214" s="2"/>
      <c r="L214" s="5" t="b">
        <f t="shared" si="21"/>
        <v>0</v>
      </c>
      <c r="M214" s="5" t="b">
        <f t="shared" si="22"/>
        <v>0</v>
      </c>
      <c r="N214" s="2"/>
      <c r="O214" s="2"/>
      <c r="R214" s="7"/>
      <c r="S214" s="7"/>
    </row>
    <row r="215" spans="1:19" x14ac:dyDescent="0.4">
      <c r="A215" s="1">
        <v>156</v>
      </c>
      <c r="B215" s="2"/>
      <c r="C215" s="3">
        <f t="shared" si="20"/>
        <v>0</v>
      </c>
      <c r="D215" s="2"/>
      <c r="E215" s="2"/>
      <c r="F215" s="2"/>
      <c r="G215" s="4"/>
      <c r="H215" s="2"/>
      <c r="I215" s="2"/>
      <c r="J215" s="2"/>
      <c r="K215" s="2"/>
      <c r="L215" s="5" t="b">
        <f t="shared" si="21"/>
        <v>0</v>
      </c>
      <c r="M215" s="5" t="b">
        <f t="shared" si="22"/>
        <v>0</v>
      </c>
      <c r="N215" s="2"/>
      <c r="O215" s="2"/>
      <c r="R215" s="7"/>
      <c r="S215" s="7"/>
    </row>
    <row r="216" spans="1:19" x14ac:dyDescent="0.4">
      <c r="A216" s="1">
        <v>157</v>
      </c>
      <c r="B216" s="2"/>
      <c r="C216" s="3">
        <f t="shared" si="20"/>
        <v>0</v>
      </c>
      <c r="D216" s="2"/>
      <c r="E216" s="2"/>
      <c r="F216" s="2"/>
      <c r="G216" s="4"/>
      <c r="H216" s="2"/>
      <c r="I216" s="2"/>
      <c r="J216" s="2"/>
      <c r="K216" s="2"/>
      <c r="L216" s="5" t="b">
        <f t="shared" si="21"/>
        <v>0</v>
      </c>
      <c r="M216" s="5" t="b">
        <f t="shared" si="22"/>
        <v>0</v>
      </c>
      <c r="N216" s="2"/>
      <c r="O216" s="2"/>
      <c r="R216" s="7"/>
      <c r="S216" s="7"/>
    </row>
    <row r="217" spans="1:19" x14ac:dyDescent="0.4">
      <c r="A217" s="1">
        <v>158</v>
      </c>
      <c r="B217" s="2"/>
      <c r="C217" s="3">
        <f t="shared" si="20"/>
        <v>0</v>
      </c>
      <c r="D217" s="2"/>
      <c r="E217" s="2"/>
      <c r="F217" s="2"/>
      <c r="G217" s="4"/>
      <c r="H217" s="2"/>
      <c r="I217" s="2"/>
      <c r="J217" s="2"/>
      <c r="K217" s="2"/>
      <c r="L217" s="5" t="b">
        <f t="shared" si="21"/>
        <v>0</v>
      </c>
      <c r="M217" s="5" t="b">
        <f t="shared" si="22"/>
        <v>0</v>
      </c>
      <c r="N217" s="2"/>
      <c r="O217" s="2"/>
      <c r="R217" s="7"/>
      <c r="S217" s="7"/>
    </row>
    <row r="218" spans="1:19" x14ac:dyDescent="0.4">
      <c r="A218" s="1">
        <v>159</v>
      </c>
      <c r="B218" s="2"/>
      <c r="C218" s="3">
        <f t="shared" si="20"/>
        <v>0</v>
      </c>
      <c r="D218" s="2"/>
      <c r="E218" s="2"/>
      <c r="F218" s="2"/>
      <c r="G218" s="4"/>
      <c r="H218" s="2"/>
      <c r="I218" s="2"/>
      <c r="J218" s="2"/>
      <c r="K218" s="2"/>
      <c r="L218" s="5" t="b">
        <f t="shared" si="21"/>
        <v>0</v>
      </c>
      <c r="M218" s="5" t="b">
        <f t="shared" si="22"/>
        <v>0</v>
      </c>
      <c r="N218" s="2"/>
      <c r="O218" s="2"/>
      <c r="R218" s="7"/>
      <c r="S218" s="7"/>
    </row>
    <row r="219" spans="1:19" x14ac:dyDescent="0.4">
      <c r="A219" s="1">
        <v>160</v>
      </c>
      <c r="B219" s="2"/>
      <c r="C219" s="3">
        <f t="shared" si="20"/>
        <v>0</v>
      </c>
      <c r="D219" s="2"/>
      <c r="E219" s="2"/>
      <c r="F219" s="2"/>
      <c r="G219" s="4"/>
      <c r="H219" s="2"/>
      <c r="I219" s="2"/>
      <c r="J219" s="2"/>
      <c r="K219" s="2"/>
      <c r="L219" s="5" t="b">
        <f t="shared" si="21"/>
        <v>0</v>
      </c>
      <c r="M219" s="5" t="b">
        <f t="shared" si="22"/>
        <v>0</v>
      </c>
      <c r="N219" s="2"/>
      <c r="O219" s="2"/>
      <c r="R219" s="7"/>
      <c r="S219" s="7"/>
    </row>
    <row r="220" spans="1:19" x14ac:dyDescent="0.4">
      <c r="A220" s="1">
        <v>161</v>
      </c>
      <c r="B220" s="2"/>
      <c r="C220" s="3">
        <f t="shared" si="20"/>
        <v>0</v>
      </c>
      <c r="D220" s="2"/>
      <c r="E220" s="2"/>
      <c r="F220" s="2"/>
      <c r="G220" s="4"/>
      <c r="H220" s="2"/>
      <c r="I220" s="2"/>
      <c r="J220" s="2"/>
      <c r="K220" s="2"/>
      <c r="L220" s="5" t="b">
        <f t="shared" si="21"/>
        <v>0</v>
      </c>
      <c r="M220" s="5" t="b">
        <f t="shared" si="22"/>
        <v>0</v>
      </c>
      <c r="N220" s="2"/>
      <c r="O220" s="2"/>
      <c r="R220" s="7" t="b">
        <f>OR(C220&gt;0,C221&gt;0,C222&gt;0,C223&gt;0,C224&gt;0,C225&gt;0,C226&gt;0,C227&gt;0,C228&gt;0,C229&gt;0)</f>
        <v>0</v>
      </c>
      <c r="S220" s="7" t="b">
        <f t="shared" si="23"/>
        <v>0</v>
      </c>
    </row>
    <row r="221" spans="1:19" x14ac:dyDescent="0.4">
      <c r="A221" s="1">
        <v>162</v>
      </c>
      <c r="B221" s="2"/>
      <c r="C221" s="3">
        <f t="shared" si="20"/>
        <v>0</v>
      </c>
      <c r="D221" s="2"/>
      <c r="E221" s="2"/>
      <c r="F221" s="2"/>
      <c r="G221" s="4"/>
      <c r="H221" s="2"/>
      <c r="I221" s="2"/>
      <c r="J221" s="2"/>
      <c r="K221" s="2"/>
      <c r="L221" s="5" t="b">
        <f t="shared" si="21"/>
        <v>0</v>
      </c>
      <c r="M221" s="5" t="b">
        <f t="shared" si="22"/>
        <v>0</v>
      </c>
      <c r="N221" s="2"/>
      <c r="O221" s="2"/>
      <c r="R221" s="7"/>
      <c r="S221" s="7"/>
    </row>
    <row r="222" spans="1:19" x14ac:dyDescent="0.4">
      <c r="A222" s="1">
        <v>163</v>
      </c>
      <c r="B222" s="2"/>
      <c r="C222" s="3">
        <f t="shared" si="20"/>
        <v>0</v>
      </c>
      <c r="D222" s="2"/>
      <c r="E222" s="2"/>
      <c r="F222" s="2"/>
      <c r="G222" s="4"/>
      <c r="H222" s="2"/>
      <c r="I222" s="2"/>
      <c r="J222" s="2"/>
      <c r="K222" s="2"/>
      <c r="L222" s="5" t="b">
        <f t="shared" si="21"/>
        <v>0</v>
      </c>
      <c r="M222" s="5" t="b">
        <f t="shared" si="22"/>
        <v>0</v>
      </c>
      <c r="N222" s="2"/>
      <c r="O222" s="2"/>
      <c r="R222" s="7"/>
      <c r="S222" s="7"/>
    </row>
    <row r="223" spans="1:19" x14ac:dyDescent="0.4">
      <c r="A223" s="1">
        <v>164</v>
      </c>
      <c r="B223" s="2"/>
      <c r="C223" s="3">
        <f t="shared" si="20"/>
        <v>0</v>
      </c>
      <c r="D223" s="2"/>
      <c r="E223" s="2"/>
      <c r="F223" s="2"/>
      <c r="G223" s="4"/>
      <c r="H223" s="2"/>
      <c r="I223" s="2"/>
      <c r="J223" s="2"/>
      <c r="K223" s="2"/>
      <c r="L223" s="5" t="b">
        <f t="shared" si="21"/>
        <v>0</v>
      </c>
      <c r="M223" s="5" t="b">
        <f t="shared" si="22"/>
        <v>0</v>
      </c>
      <c r="N223" s="2"/>
      <c r="O223" s="2"/>
      <c r="R223" s="7"/>
      <c r="S223" s="7"/>
    </row>
    <row r="224" spans="1:19" x14ac:dyDescent="0.4">
      <c r="A224" s="1">
        <v>165</v>
      </c>
      <c r="B224" s="2"/>
      <c r="C224" s="3">
        <f t="shared" si="20"/>
        <v>0</v>
      </c>
      <c r="D224" s="2"/>
      <c r="E224" s="2"/>
      <c r="F224" s="2"/>
      <c r="G224" s="4"/>
      <c r="H224" s="2"/>
      <c r="I224" s="2"/>
      <c r="J224" s="2"/>
      <c r="K224" s="2"/>
      <c r="L224" s="5" t="b">
        <f t="shared" si="21"/>
        <v>0</v>
      </c>
      <c r="M224" s="5" t="b">
        <f t="shared" si="22"/>
        <v>0</v>
      </c>
      <c r="N224" s="2"/>
      <c r="O224" s="2"/>
      <c r="R224" s="7"/>
      <c r="S224" s="7"/>
    </row>
    <row r="225" spans="1:19" x14ac:dyDescent="0.4">
      <c r="A225" s="1">
        <v>166</v>
      </c>
      <c r="B225" s="2"/>
      <c r="C225" s="3">
        <f t="shared" si="20"/>
        <v>0</v>
      </c>
      <c r="D225" s="2"/>
      <c r="E225" s="2"/>
      <c r="F225" s="2"/>
      <c r="G225" s="4"/>
      <c r="H225" s="2"/>
      <c r="I225" s="2"/>
      <c r="J225" s="2"/>
      <c r="K225" s="2"/>
      <c r="L225" s="5" t="b">
        <f t="shared" si="21"/>
        <v>0</v>
      </c>
      <c r="M225" s="5" t="b">
        <f t="shared" si="22"/>
        <v>0</v>
      </c>
      <c r="N225" s="2"/>
      <c r="O225" s="2"/>
      <c r="R225" s="7"/>
      <c r="S225" s="7"/>
    </row>
    <row r="226" spans="1:19" x14ac:dyDescent="0.4">
      <c r="A226" s="1">
        <v>167</v>
      </c>
      <c r="B226" s="2"/>
      <c r="C226" s="3">
        <f t="shared" ref="C226:C257" si="24">IF(ISNA(VLOOKUP($B226,$B$27:$C$32,2,FALSE)),0,VLOOKUP($B226,$B$27:$C$32,2,FALSE))</f>
        <v>0</v>
      </c>
      <c r="D226" s="2"/>
      <c r="E226" s="2"/>
      <c r="F226" s="2"/>
      <c r="G226" s="4"/>
      <c r="H226" s="2"/>
      <c r="I226" s="2"/>
      <c r="J226" s="2"/>
      <c r="K226" s="2"/>
      <c r="L226" s="5" t="b">
        <f t="shared" si="21"/>
        <v>0</v>
      </c>
      <c r="M226" s="5" t="b">
        <f t="shared" si="22"/>
        <v>0</v>
      </c>
      <c r="N226" s="2"/>
      <c r="O226" s="2"/>
      <c r="R226" s="7"/>
      <c r="S226" s="7"/>
    </row>
    <row r="227" spans="1:19" x14ac:dyDescent="0.4">
      <c r="A227" s="1">
        <v>168</v>
      </c>
      <c r="B227" s="2"/>
      <c r="C227" s="3">
        <f t="shared" si="24"/>
        <v>0</v>
      </c>
      <c r="D227" s="2"/>
      <c r="E227" s="2"/>
      <c r="F227" s="2"/>
      <c r="G227" s="4"/>
      <c r="H227" s="2"/>
      <c r="I227" s="2"/>
      <c r="J227" s="2"/>
      <c r="K227" s="2"/>
      <c r="L227" s="5" t="b">
        <f t="shared" si="21"/>
        <v>0</v>
      </c>
      <c r="M227" s="5" t="b">
        <f t="shared" si="22"/>
        <v>0</v>
      </c>
      <c r="N227" s="2"/>
      <c r="O227" s="2"/>
      <c r="R227" s="7"/>
      <c r="S227" s="7"/>
    </row>
    <row r="228" spans="1:19" x14ac:dyDescent="0.4">
      <c r="A228" s="1">
        <v>169</v>
      </c>
      <c r="B228" s="2"/>
      <c r="C228" s="3">
        <f t="shared" si="24"/>
        <v>0</v>
      </c>
      <c r="D228" s="2"/>
      <c r="E228" s="2"/>
      <c r="F228" s="2"/>
      <c r="G228" s="4"/>
      <c r="H228" s="2"/>
      <c r="I228" s="2"/>
      <c r="J228" s="2"/>
      <c r="K228" s="2"/>
      <c r="L228" s="5" t="b">
        <f t="shared" si="21"/>
        <v>0</v>
      </c>
      <c r="M228" s="5" t="b">
        <f t="shared" si="22"/>
        <v>0</v>
      </c>
      <c r="N228" s="2"/>
      <c r="O228" s="2"/>
      <c r="R228" s="7"/>
      <c r="S228" s="7"/>
    </row>
    <row r="229" spans="1:19" x14ac:dyDescent="0.4">
      <c r="A229" s="1">
        <v>170</v>
      </c>
      <c r="B229" s="2"/>
      <c r="C229" s="3">
        <f t="shared" si="24"/>
        <v>0</v>
      </c>
      <c r="D229" s="2"/>
      <c r="E229" s="2"/>
      <c r="F229" s="2"/>
      <c r="G229" s="4"/>
      <c r="H229" s="2"/>
      <c r="I229" s="2"/>
      <c r="J229" s="2"/>
      <c r="K229" s="2"/>
      <c r="L229" s="5" t="b">
        <f t="shared" si="21"/>
        <v>0</v>
      </c>
      <c r="M229" s="5" t="b">
        <f t="shared" si="22"/>
        <v>0</v>
      </c>
      <c r="N229" s="2"/>
      <c r="O229" s="2"/>
      <c r="R229" s="7"/>
      <c r="S229" s="7"/>
    </row>
    <row r="230" spans="1:19" x14ac:dyDescent="0.4">
      <c r="A230" s="1">
        <v>171</v>
      </c>
      <c r="B230" s="2"/>
      <c r="C230" s="3">
        <f t="shared" si="24"/>
        <v>0</v>
      </c>
      <c r="D230" s="2"/>
      <c r="E230" s="2"/>
      <c r="F230" s="2"/>
      <c r="G230" s="4"/>
      <c r="H230" s="2"/>
      <c r="I230" s="2"/>
      <c r="J230" s="2"/>
      <c r="K230" s="2"/>
      <c r="L230" s="5" t="b">
        <f t="shared" si="21"/>
        <v>0</v>
      </c>
      <c r="M230" s="5" t="b">
        <f t="shared" si="22"/>
        <v>0</v>
      </c>
      <c r="N230" s="2"/>
      <c r="O230" s="2"/>
      <c r="R230" s="7" t="b">
        <f>OR(C230&gt;0,C231&gt;0,C232&gt;0,C233&gt;0,C234&gt;0,C235&gt;0,C236&gt;0,C237&gt;0,C238&gt;0,C239&gt;0)</f>
        <v>0</v>
      </c>
      <c r="S230" s="7" t="b">
        <f t="shared" si="23"/>
        <v>0</v>
      </c>
    </row>
    <row r="231" spans="1:19" x14ac:dyDescent="0.4">
      <c r="A231" s="1">
        <v>172</v>
      </c>
      <c r="B231" s="2"/>
      <c r="C231" s="3">
        <f t="shared" si="24"/>
        <v>0</v>
      </c>
      <c r="D231" s="2"/>
      <c r="E231" s="2"/>
      <c r="F231" s="2"/>
      <c r="G231" s="4"/>
      <c r="H231" s="2"/>
      <c r="I231" s="2"/>
      <c r="J231" s="2"/>
      <c r="K231" s="2"/>
      <c r="L231" s="5" t="b">
        <f t="shared" si="21"/>
        <v>0</v>
      </c>
      <c r="M231" s="5" t="b">
        <f t="shared" si="22"/>
        <v>0</v>
      </c>
      <c r="N231" s="2"/>
      <c r="O231" s="2"/>
      <c r="R231" s="7"/>
      <c r="S231" s="7"/>
    </row>
    <row r="232" spans="1:19" x14ac:dyDescent="0.4">
      <c r="A232" s="1">
        <v>173</v>
      </c>
      <c r="B232" s="2"/>
      <c r="C232" s="3">
        <f t="shared" si="24"/>
        <v>0</v>
      </c>
      <c r="D232" s="2"/>
      <c r="E232" s="2"/>
      <c r="F232" s="2"/>
      <c r="G232" s="4"/>
      <c r="H232" s="2"/>
      <c r="I232" s="2"/>
      <c r="J232" s="2"/>
      <c r="K232" s="2"/>
      <c r="L232" s="5" t="b">
        <f t="shared" si="21"/>
        <v>0</v>
      </c>
      <c r="M232" s="5" t="b">
        <f t="shared" si="22"/>
        <v>0</v>
      </c>
      <c r="N232" s="2"/>
      <c r="O232" s="2"/>
      <c r="R232" s="7"/>
      <c r="S232" s="7"/>
    </row>
    <row r="233" spans="1:19" x14ac:dyDescent="0.4">
      <c r="A233" s="1">
        <v>174</v>
      </c>
      <c r="B233" s="2"/>
      <c r="C233" s="3">
        <f t="shared" si="24"/>
        <v>0</v>
      </c>
      <c r="D233" s="2"/>
      <c r="E233" s="2"/>
      <c r="F233" s="2"/>
      <c r="G233" s="4"/>
      <c r="H233" s="2"/>
      <c r="I233" s="2"/>
      <c r="J233" s="2"/>
      <c r="K233" s="2"/>
      <c r="L233" s="5" t="b">
        <f t="shared" si="21"/>
        <v>0</v>
      </c>
      <c r="M233" s="5" t="b">
        <f t="shared" si="22"/>
        <v>0</v>
      </c>
      <c r="N233" s="2"/>
      <c r="O233" s="2"/>
      <c r="R233" s="7"/>
      <c r="S233" s="7"/>
    </row>
    <row r="234" spans="1:19" x14ac:dyDescent="0.4">
      <c r="A234" s="1">
        <v>175</v>
      </c>
      <c r="B234" s="2"/>
      <c r="C234" s="3">
        <f t="shared" si="24"/>
        <v>0</v>
      </c>
      <c r="D234" s="2"/>
      <c r="E234" s="2"/>
      <c r="F234" s="2"/>
      <c r="G234" s="4"/>
      <c r="H234" s="2"/>
      <c r="I234" s="2"/>
      <c r="J234" s="2"/>
      <c r="K234" s="2"/>
      <c r="L234" s="5" t="b">
        <f t="shared" si="21"/>
        <v>0</v>
      </c>
      <c r="M234" s="5" t="b">
        <f t="shared" si="22"/>
        <v>0</v>
      </c>
      <c r="N234" s="2"/>
      <c r="O234" s="2"/>
      <c r="R234" s="7"/>
      <c r="S234" s="7"/>
    </row>
    <row r="235" spans="1:19" x14ac:dyDescent="0.4">
      <c r="A235" s="1">
        <v>176</v>
      </c>
      <c r="B235" s="2"/>
      <c r="C235" s="3">
        <f t="shared" si="24"/>
        <v>0</v>
      </c>
      <c r="D235" s="2"/>
      <c r="E235" s="2"/>
      <c r="F235" s="2"/>
      <c r="G235" s="4"/>
      <c r="H235" s="2"/>
      <c r="I235" s="2"/>
      <c r="J235" s="2"/>
      <c r="K235" s="2"/>
      <c r="L235" s="5" t="b">
        <f t="shared" si="21"/>
        <v>0</v>
      </c>
      <c r="M235" s="5" t="b">
        <f t="shared" si="22"/>
        <v>0</v>
      </c>
      <c r="N235" s="2"/>
      <c r="O235" s="2"/>
      <c r="R235" s="7"/>
      <c r="S235" s="7"/>
    </row>
    <row r="236" spans="1:19" x14ac:dyDescent="0.4">
      <c r="A236" s="1">
        <v>177</v>
      </c>
      <c r="B236" s="2"/>
      <c r="C236" s="3">
        <f t="shared" si="24"/>
        <v>0</v>
      </c>
      <c r="D236" s="2"/>
      <c r="E236" s="2"/>
      <c r="F236" s="2"/>
      <c r="G236" s="4"/>
      <c r="H236" s="2"/>
      <c r="I236" s="2"/>
      <c r="J236" s="2"/>
      <c r="K236" s="2"/>
      <c r="L236" s="5" t="b">
        <f t="shared" si="21"/>
        <v>0</v>
      </c>
      <c r="M236" s="5" t="b">
        <f t="shared" si="22"/>
        <v>0</v>
      </c>
      <c r="N236" s="2"/>
      <c r="O236" s="2"/>
      <c r="R236" s="7"/>
      <c r="S236" s="7"/>
    </row>
    <row r="237" spans="1:19" x14ac:dyDescent="0.4">
      <c r="A237" s="1">
        <v>178</v>
      </c>
      <c r="B237" s="2"/>
      <c r="C237" s="3">
        <f t="shared" si="24"/>
        <v>0</v>
      </c>
      <c r="D237" s="2"/>
      <c r="E237" s="2"/>
      <c r="F237" s="2"/>
      <c r="G237" s="4"/>
      <c r="H237" s="2"/>
      <c r="I237" s="2"/>
      <c r="J237" s="2"/>
      <c r="K237" s="2"/>
      <c r="L237" s="5" t="b">
        <f t="shared" si="21"/>
        <v>0</v>
      </c>
      <c r="M237" s="5" t="b">
        <f t="shared" si="22"/>
        <v>0</v>
      </c>
      <c r="N237" s="2"/>
      <c r="O237" s="2"/>
      <c r="R237" s="7"/>
      <c r="S237" s="7"/>
    </row>
    <row r="238" spans="1:19" x14ac:dyDescent="0.4">
      <c r="A238" s="1">
        <v>179</v>
      </c>
      <c r="B238" s="2"/>
      <c r="C238" s="3">
        <f t="shared" si="24"/>
        <v>0</v>
      </c>
      <c r="D238" s="2"/>
      <c r="E238" s="2"/>
      <c r="F238" s="2"/>
      <c r="G238" s="4"/>
      <c r="H238" s="2"/>
      <c r="I238" s="2"/>
      <c r="J238" s="2"/>
      <c r="K238" s="2"/>
      <c r="L238" s="5" t="b">
        <f t="shared" si="21"/>
        <v>0</v>
      </c>
      <c r="M238" s="5" t="b">
        <f t="shared" si="22"/>
        <v>0</v>
      </c>
      <c r="N238" s="2"/>
      <c r="O238" s="2"/>
      <c r="R238" s="7"/>
      <c r="S238" s="7"/>
    </row>
    <row r="239" spans="1:19" x14ac:dyDescent="0.4">
      <c r="A239" s="1">
        <v>180</v>
      </c>
      <c r="B239" s="2"/>
      <c r="C239" s="3">
        <f t="shared" si="24"/>
        <v>0</v>
      </c>
      <c r="D239" s="2"/>
      <c r="E239" s="2"/>
      <c r="F239" s="2"/>
      <c r="G239" s="4"/>
      <c r="H239" s="2"/>
      <c r="I239" s="2"/>
      <c r="J239" s="2"/>
      <c r="K239" s="2"/>
      <c r="L239" s="5" t="b">
        <f t="shared" si="21"/>
        <v>0</v>
      </c>
      <c r="M239" s="5" t="b">
        <f t="shared" si="22"/>
        <v>0</v>
      </c>
      <c r="N239" s="2"/>
      <c r="O239" s="2"/>
      <c r="R239" s="7"/>
      <c r="S239" s="7"/>
    </row>
    <row r="240" spans="1:19" x14ac:dyDescent="0.4">
      <c r="A240" s="1">
        <v>181</v>
      </c>
      <c r="B240" s="2"/>
      <c r="C240" s="3">
        <f t="shared" si="24"/>
        <v>0</v>
      </c>
      <c r="D240" s="2"/>
      <c r="E240" s="2"/>
      <c r="F240" s="2"/>
      <c r="G240" s="4"/>
      <c r="H240" s="2"/>
      <c r="I240" s="2"/>
      <c r="J240" s="2"/>
      <c r="K240" s="2"/>
      <c r="L240" s="5" t="b">
        <f t="shared" si="21"/>
        <v>0</v>
      </c>
      <c r="M240" s="5" t="b">
        <f t="shared" si="22"/>
        <v>0</v>
      </c>
      <c r="N240" s="2"/>
      <c r="O240" s="2"/>
      <c r="R240" s="7" t="b">
        <f>OR(C240&gt;0,C241&gt;0,C242&gt;0,C243&gt;0,C244&gt;0,C245&gt;0,C246&gt;0,C247&gt;0,C248&gt;0,C249&gt;0)</f>
        <v>0</v>
      </c>
      <c r="S240" s="7" t="b">
        <f t="shared" si="23"/>
        <v>0</v>
      </c>
    </row>
    <row r="241" spans="1:19" x14ac:dyDescent="0.4">
      <c r="A241" s="1">
        <v>182</v>
      </c>
      <c r="B241" s="2"/>
      <c r="C241" s="3">
        <f t="shared" si="24"/>
        <v>0</v>
      </c>
      <c r="D241" s="2"/>
      <c r="E241" s="2"/>
      <c r="F241" s="2"/>
      <c r="G241" s="4"/>
      <c r="H241" s="2"/>
      <c r="I241" s="2"/>
      <c r="J241" s="2"/>
      <c r="K241" s="2"/>
      <c r="L241" s="5" t="b">
        <f t="shared" si="21"/>
        <v>0</v>
      </c>
      <c r="M241" s="5" t="b">
        <f t="shared" si="22"/>
        <v>0</v>
      </c>
      <c r="N241" s="2"/>
      <c r="O241" s="2"/>
      <c r="R241" s="7"/>
      <c r="S241" s="7"/>
    </row>
    <row r="242" spans="1:19" x14ac:dyDescent="0.4">
      <c r="A242" s="1">
        <v>183</v>
      </c>
      <c r="B242" s="2"/>
      <c r="C242" s="3">
        <f t="shared" si="24"/>
        <v>0</v>
      </c>
      <c r="D242" s="2"/>
      <c r="E242" s="2"/>
      <c r="F242" s="2"/>
      <c r="G242" s="4"/>
      <c r="H242" s="2"/>
      <c r="I242" s="2"/>
      <c r="J242" s="2"/>
      <c r="K242" s="2"/>
      <c r="L242" s="5" t="b">
        <f t="shared" si="21"/>
        <v>0</v>
      </c>
      <c r="M242" s="5" t="b">
        <f t="shared" si="22"/>
        <v>0</v>
      </c>
      <c r="N242" s="2"/>
      <c r="O242" s="2"/>
      <c r="R242" s="7"/>
      <c r="S242" s="7"/>
    </row>
    <row r="243" spans="1:19" x14ac:dyDescent="0.4">
      <c r="A243" s="1">
        <v>184</v>
      </c>
      <c r="B243" s="2"/>
      <c r="C243" s="3">
        <f t="shared" si="24"/>
        <v>0</v>
      </c>
      <c r="D243" s="2"/>
      <c r="E243" s="2"/>
      <c r="F243" s="2"/>
      <c r="G243" s="4"/>
      <c r="H243" s="2"/>
      <c r="I243" s="2"/>
      <c r="J243" s="2"/>
      <c r="K243" s="2"/>
      <c r="L243" s="5" t="b">
        <f t="shared" si="21"/>
        <v>0</v>
      </c>
      <c r="M243" s="5" t="b">
        <f t="shared" si="22"/>
        <v>0</v>
      </c>
      <c r="N243" s="2"/>
      <c r="O243" s="2"/>
      <c r="R243" s="7"/>
      <c r="S243" s="7"/>
    </row>
    <row r="244" spans="1:19" x14ac:dyDescent="0.4">
      <c r="A244" s="1">
        <v>185</v>
      </c>
      <c r="B244" s="2"/>
      <c r="C244" s="3">
        <f t="shared" si="24"/>
        <v>0</v>
      </c>
      <c r="D244" s="2"/>
      <c r="E244" s="2"/>
      <c r="F244" s="2"/>
      <c r="G244" s="4"/>
      <c r="H244" s="2"/>
      <c r="I244" s="2"/>
      <c r="J244" s="2"/>
      <c r="K244" s="2"/>
      <c r="L244" s="5" t="b">
        <f t="shared" si="21"/>
        <v>0</v>
      </c>
      <c r="M244" s="5" t="b">
        <f t="shared" si="22"/>
        <v>0</v>
      </c>
      <c r="N244" s="2"/>
      <c r="O244" s="2"/>
      <c r="R244" s="7"/>
      <c r="S244" s="7"/>
    </row>
    <row r="245" spans="1:19" x14ac:dyDescent="0.4">
      <c r="A245" s="1">
        <v>186</v>
      </c>
      <c r="B245" s="2"/>
      <c r="C245" s="3">
        <f t="shared" si="24"/>
        <v>0</v>
      </c>
      <c r="D245" s="2"/>
      <c r="E245" s="2"/>
      <c r="F245" s="2"/>
      <c r="G245" s="4"/>
      <c r="H245" s="2"/>
      <c r="I245" s="2"/>
      <c r="J245" s="2"/>
      <c r="K245" s="2"/>
      <c r="L245" s="5" t="b">
        <f t="shared" si="21"/>
        <v>0</v>
      </c>
      <c r="M245" s="5" t="b">
        <f t="shared" si="22"/>
        <v>0</v>
      </c>
      <c r="N245" s="2"/>
      <c r="O245" s="2"/>
      <c r="R245" s="7"/>
      <c r="S245" s="7"/>
    </row>
    <row r="246" spans="1:19" x14ac:dyDescent="0.4">
      <c r="A246" s="1">
        <v>187</v>
      </c>
      <c r="B246" s="2"/>
      <c r="C246" s="3">
        <f t="shared" si="24"/>
        <v>0</v>
      </c>
      <c r="D246" s="2"/>
      <c r="E246" s="2"/>
      <c r="F246" s="2"/>
      <c r="G246" s="4"/>
      <c r="H246" s="2"/>
      <c r="I246" s="2"/>
      <c r="J246" s="2"/>
      <c r="K246" s="2"/>
      <c r="L246" s="5" t="b">
        <f t="shared" si="21"/>
        <v>0</v>
      </c>
      <c r="M246" s="5" t="b">
        <f t="shared" si="22"/>
        <v>0</v>
      </c>
      <c r="N246" s="2"/>
      <c r="O246" s="2"/>
      <c r="R246" s="7"/>
      <c r="S246" s="7"/>
    </row>
    <row r="247" spans="1:19" x14ac:dyDescent="0.4">
      <c r="A247" s="1">
        <v>188</v>
      </c>
      <c r="B247" s="2"/>
      <c r="C247" s="3">
        <f t="shared" si="24"/>
        <v>0</v>
      </c>
      <c r="D247" s="2"/>
      <c r="E247" s="2"/>
      <c r="F247" s="2"/>
      <c r="G247" s="4"/>
      <c r="H247" s="2"/>
      <c r="I247" s="2"/>
      <c r="J247" s="2"/>
      <c r="K247" s="2"/>
      <c r="L247" s="5" t="b">
        <f t="shared" si="21"/>
        <v>0</v>
      </c>
      <c r="M247" s="5" t="b">
        <f t="shared" si="22"/>
        <v>0</v>
      </c>
      <c r="N247" s="2"/>
      <c r="O247" s="2"/>
      <c r="R247" s="7"/>
      <c r="S247" s="7"/>
    </row>
    <row r="248" spans="1:19" x14ac:dyDescent="0.4">
      <c r="A248" s="1">
        <v>189</v>
      </c>
      <c r="B248" s="2"/>
      <c r="C248" s="3">
        <f t="shared" si="24"/>
        <v>0</v>
      </c>
      <c r="D248" s="2"/>
      <c r="E248" s="2"/>
      <c r="F248" s="2"/>
      <c r="G248" s="4"/>
      <c r="H248" s="2"/>
      <c r="I248" s="2"/>
      <c r="J248" s="2"/>
      <c r="K248" s="2"/>
      <c r="L248" s="5" t="b">
        <f t="shared" si="21"/>
        <v>0</v>
      </c>
      <c r="M248" s="5" t="b">
        <f t="shared" si="22"/>
        <v>0</v>
      </c>
      <c r="N248" s="2"/>
      <c r="O248" s="2"/>
      <c r="R248" s="7"/>
      <c r="S248" s="7"/>
    </row>
    <row r="249" spans="1:19" x14ac:dyDescent="0.4">
      <c r="A249" s="1">
        <v>190</v>
      </c>
      <c r="B249" s="2"/>
      <c r="C249" s="3">
        <f t="shared" si="24"/>
        <v>0</v>
      </c>
      <c r="D249" s="2"/>
      <c r="E249" s="2"/>
      <c r="F249" s="2"/>
      <c r="G249" s="4"/>
      <c r="H249" s="2"/>
      <c r="I249" s="2"/>
      <c r="J249" s="2"/>
      <c r="K249" s="2"/>
      <c r="L249" s="5" t="b">
        <f t="shared" si="21"/>
        <v>0</v>
      </c>
      <c r="M249" s="5" t="b">
        <f t="shared" si="22"/>
        <v>0</v>
      </c>
      <c r="N249" s="2"/>
      <c r="O249" s="2"/>
      <c r="R249" s="7"/>
      <c r="S249" s="7"/>
    </row>
    <row r="250" spans="1:19" x14ac:dyDescent="0.4">
      <c r="A250" s="1">
        <v>191</v>
      </c>
      <c r="B250" s="2"/>
      <c r="C250" s="3">
        <f t="shared" si="24"/>
        <v>0</v>
      </c>
      <c r="D250" s="2"/>
      <c r="E250" s="2"/>
      <c r="F250" s="2"/>
      <c r="G250" s="4"/>
      <c r="H250" s="2"/>
      <c r="I250" s="2"/>
      <c r="J250" s="2"/>
      <c r="K250" s="2"/>
      <c r="L250" s="5" t="b">
        <f t="shared" si="21"/>
        <v>0</v>
      </c>
      <c r="M250" s="5" t="b">
        <f t="shared" si="22"/>
        <v>0</v>
      </c>
      <c r="N250" s="2"/>
      <c r="O250" s="2"/>
      <c r="R250" s="7" t="b">
        <f>OR(C250&gt;0,C251&gt;0,C252&gt;0,C253&gt;0,C254&gt;0,C255&gt;0,C256&gt;0,C257&gt;0,C258&gt;0,C259&gt;0)</f>
        <v>0</v>
      </c>
      <c r="S250" s="7" t="b">
        <f t="shared" si="23"/>
        <v>0</v>
      </c>
    </row>
    <row r="251" spans="1:19" x14ac:dyDescent="0.4">
      <c r="A251" s="1">
        <v>192</v>
      </c>
      <c r="B251" s="2"/>
      <c r="C251" s="3">
        <f t="shared" si="24"/>
        <v>0</v>
      </c>
      <c r="D251" s="2"/>
      <c r="E251" s="2"/>
      <c r="F251" s="2"/>
      <c r="G251" s="4"/>
      <c r="H251" s="2"/>
      <c r="I251" s="2"/>
      <c r="J251" s="2"/>
      <c r="K251" s="2"/>
      <c r="L251" s="5" t="b">
        <f t="shared" si="21"/>
        <v>0</v>
      </c>
      <c r="M251" s="5" t="b">
        <f t="shared" si="22"/>
        <v>0</v>
      </c>
      <c r="N251" s="2"/>
      <c r="O251" s="2"/>
      <c r="Q251" s="7"/>
    </row>
    <row r="252" spans="1:19" x14ac:dyDescent="0.4">
      <c r="A252" s="1">
        <v>193</v>
      </c>
      <c r="B252" s="2"/>
      <c r="C252" s="3">
        <f t="shared" si="24"/>
        <v>0</v>
      </c>
      <c r="D252" s="2"/>
      <c r="E252" s="2"/>
      <c r="F252" s="2"/>
      <c r="G252" s="4"/>
      <c r="H252" s="2"/>
      <c r="I252" s="2"/>
      <c r="J252" s="2"/>
      <c r="K252" s="2"/>
      <c r="L252" s="5" t="b">
        <f t="shared" si="21"/>
        <v>0</v>
      </c>
      <c r="M252" s="5" t="b">
        <f t="shared" si="22"/>
        <v>0</v>
      </c>
      <c r="N252" s="2"/>
      <c r="O252" s="2"/>
    </row>
    <row r="253" spans="1:19" x14ac:dyDescent="0.4">
      <c r="A253" s="1">
        <v>194</v>
      </c>
      <c r="B253" s="2"/>
      <c r="C253" s="3">
        <f t="shared" si="24"/>
        <v>0</v>
      </c>
      <c r="D253" s="2"/>
      <c r="E253" s="2"/>
      <c r="F253" s="2"/>
      <c r="G253" s="4"/>
      <c r="H253" s="2"/>
      <c r="I253" s="2"/>
      <c r="J253" s="2"/>
      <c r="K253" s="2"/>
      <c r="L253" s="5" t="b">
        <f t="shared" si="21"/>
        <v>0</v>
      </c>
      <c r="M253" s="5" t="b">
        <f t="shared" si="22"/>
        <v>0</v>
      </c>
      <c r="N253" s="2"/>
      <c r="O253" s="2"/>
    </row>
    <row r="254" spans="1:19" x14ac:dyDescent="0.4">
      <c r="A254" s="1">
        <v>195</v>
      </c>
      <c r="B254" s="2"/>
      <c r="C254" s="3">
        <f t="shared" si="24"/>
        <v>0</v>
      </c>
      <c r="D254" s="2"/>
      <c r="E254" s="2"/>
      <c r="F254" s="2"/>
      <c r="G254" s="4"/>
      <c r="H254" s="2"/>
      <c r="I254" s="2"/>
      <c r="J254" s="2"/>
      <c r="K254" s="2"/>
      <c r="L254" s="5" t="b">
        <f t="shared" si="21"/>
        <v>0</v>
      </c>
      <c r="M254" s="5" t="b">
        <f t="shared" si="22"/>
        <v>0</v>
      </c>
      <c r="N254" s="2"/>
      <c r="O254" s="2"/>
    </row>
    <row r="255" spans="1:19" x14ac:dyDescent="0.4">
      <c r="A255" s="1">
        <v>196</v>
      </c>
      <c r="B255" s="2"/>
      <c r="C255" s="3">
        <f t="shared" si="24"/>
        <v>0</v>
      </c>
      <c r="D255" s="2"/>
      <c r="E255" s="2"/>
      <c r="F255" s="2"/>
      <c r="G255" s="4"/>
      <c r="H255" s="2"/>
      <c r="I255" s="2"/>
      <c r="J255" s="2"/>
      <c r="K255" s="2"/>
      <c r="L255" s="5" t="b">
        <f t="shared" si="21"/>
        <v>0</v>
      </c>
      <c r="M255" s="5" t="b">
        <f t="shared" si="22"/>
        <v>0</v>
      </c>
      <c r="N255" s="2"/>
      <c r="O255" s="2"/>
    </row>
    <row r="256" spans="1:19" x14ac:dyDescent="0.4">
      <c r="A256" s="1">
        <v>197</v>
      </c>
      <c r="B256" s="2"/>
      <c r="C256" s="3">
        <f t="shared" si="24"/>
        <v>0</v>
      </c>
      <c r="D256" s="2"/>
      <c r="E256" s="2"/>
      <c r="F256" s="2"/>
      <c r="G256" s="4"/>
      <c r="H256" s="2"/>
      <c r="I256" s="2"/>
      <c r="J256" s="2"/>
      <c r="K256" s="2"/>
      <c r="L256" s="5" t="b">
        <f t="shared" si="21"/>
        <v>0</v>
      </c>
      <c r="M256" s="5" t="b">
        <f t="shared" si="22"/>
        <v>0</v>
      </c>
      <c r="N256" s="2"/>
      <c r="O256" s="2"/>
    </row>
    <row r="257" spans="1:15" x14ac:dyDescent="0.4">
      <c r="A257" s="1">
        <v>198</v>
      </c>
      <c r="B257" s="2"/>
      <c r="C257" s="3">
        <f t="shared" si="24"/>
        <v>0</v>
      </c>
      <c r="D257" s="2"/>
      <c r="E257" s="2"/>
      <c r="F257" s="2"/>
      <c r="G257" s="4"/>
      <c r="H257" s="2"/>
      <c r="I257" s="2"/>
      <c r="J257" s="2"/>
      <c r="K257" s="2"/>
      <c r="L257" s="5" t="b">
        <f t="shared" si="21"/>
        <v>0</v>
      </c>
      <c r="M257" s="5" t="b">
        <f t="shared" si="22"/>
        <v>0</v>
      </c>
      <c r="N257" s="2"/>
      <c r="O257" s="2"/>
    </row>
    <row r="258" spans="1:15" x14ac:dyDescent="0.4">
      <c r="A258" s="1">
        <v>199</v>
      </c>
      <c r="B258" s="2"/>
      <c r="C258" s="3">
        <f t="shared" ref="C258:C259" si="25">IF(ISNA(VLOOKUP($B258,$B$27:$C$32,2,FALSE)),0,VLOOKUP($B258,$B$27:$C$32,2,FALSE))</f>
        <v>0</v>
      </c>
      <c r="D258" s="2"/>
      <c r="E258" s="2"/>
      <c r="F258" s="2"/>
      <c r="G258" s="4"/>
      <c r="H258" s="2"/>
      <c r="I258" s="2"/>
      <c r="J258" s="2"/>
      <c r="K258" s="2"/>
      <c r="L258" s="5" t="b">
        <f t="shared" si="21"/>
        <v>0</v>
      </c>
      <c r="M258" s="5" t="b">
        <f t="shared" si="22"/>
        <v>0</v>
      </c>
      <c r="N258" s="2"/>
      <c r="O258" s="2"/>
    </row>
    <row r="259" spans="1:15" x14ac:dyDescent="0.4">
      <c r="A259" s="1">
        <v>200</v>
      </c>
      <c r="B259" s="2"/>
      <c r="C259" s="3">
        <f t="shared" si="25"/>
        <v>0</v>
      </c>
      <c r="D259" s="2"/>
      <c r="E259" s="2"/>
      <c r="F259" s="2"/>
      <c r="G259" s="4"/>
      <c r="H259" s="2"/>
      <c r="I259" s="2"/>
      <c r="J259" s="2"/>
      <c r="K259" s="2"/>
      <c r="L259" s="5" t="b">
        <f t="shared" ref="L259" si="26">IF(B259="",FALSE,IF(K259="",FALSE,IF(K259="No",TRUE,OR($B259=$B$27,$B259=$B$29))))</f>
        <v>0</v>
      </c>
      <c r="M259" s="5" t="b">
        <f t="shared" ref="M259" si="27">IF(K259="",FALSE,IF(B259="",FALSE,IF(K259="No",FALSE,NOT(OR($B259=$B$29,$B259=$B$27)))))</f>
        <v>0</v>
      </c>
      <c r="N259" s="2"/>
      <c r="O259" s="2"/>
    </row>
    <row r="260" spans="1:15" x14ac:dyDescent="0.4">
      <c r="A260" s="1" t="s">
        <v>12</v>
      </c>
      <c r="B260" s="3"/>
      <c r="C260" s="6" t="str">
        <f>IF(C130&gt;0,SUM(C130:C259)+C126," ")</f>
        <v xml:space="preserve"> </v>
      </c>
      <c r="D260" s="3"/>
      <c r="E260" s="3"/>
      <c r="F260" s="3"/>
      <c r="G260" s="3"/>
      <c r="H260" s="3"/>
      <c r="I260" s="3"/>
      <c r="J260" s="3"/>
      <c r="K260" s="3"/>
      <c r="L260" s="3"/>
      <c r="M260" s="3"/>
      <c r="N260" s="3"/>
      <c r="O260" s="3"/>
    </row>
    <row r="261" spans="1:15" x14ac:dyDescent="0.4">
      <c r="A261" s="1" t="s">
        <v>20</v>
      </c>
      <c r="B261" s="3"/>
      <c r="C261" s="6" t="str">
        <f>IF(C260=" "," ",SUM(C260*25/100))</f>
        <v xml:space="preserve"> </v>
      </c>
      <c r="D261" s="3"/>
      <c r="E261" s="3"/>
      <c r="F261" s="3"/>
      <c r="G261" s="3"/>
      <c r="H261" s="3"/>
      <c r="I261" s="3"/>
      <c r="J261" s="3"/>
      <c r="K261" s="3"/>
      <c r="L261" s="3"/>
      <c r="M261" s="3"/>
      <c r="N261" s="3"/>
      <c r="O261" s="3"/>
    </row>
    <row r="262" spans="1:15" x14ac:dyDescent="0.4">
      <c r="A262" s="1" t="s">
        <v>12</v>
      </c>
      <c r="B262" s="3"/>
      <c r="C262" s="6" t="str">
        <f>IF(C260=" "," ",SUM(C260-C261))</f>
        <v xml:space="preserve"> </v>
      </c>
      <c r="D262" s="3"/>
      <c r="E262" s="3"/>
      <c r="F262" s="3"/>
      <c r="G262" s="3"/>
      <c r="H262" s="3"/>
      <c r="I262" s="3"/>
      <c r="J262" s="3"/>
      <c r="K262" s="3"/>
      <c r="L262" s="3"/>
      <c r="M262" s="3"/>
      <c r="N262" s="3"/>
      <c r="O262" s="3"/>
    </row>
    <row r="264" spans="1:15" x14ac:dyDescent="0.4">
      <c r="A264" s="46" t="s">
        <v>29</v>
      </c>
      <c r="B264" s="46"/>
      <c r="C264" s="46"/>
      <c r="D264" s="46"/>
      <c r="E264" s="46"/>
      <c r="F264" s="46"/>
      <c r="G264" s="46"/>
      <c r="H264" s="46"/>
      <c r="I264" s="46"/>
      <c r="J264" s="46"/>
      <c r="K264" s="46"/>
      <c r="L264" s="46"/>
      <c r="M264" s="46"/>
      <c r="N264" s="46"/>
      <c r="O264" s="46"/>
    </row>
    <row r="265" spans="1:15" x14ac:dyDescent="0.4">
      <c r="A265" s="46"/>
      <c r="B265" s="46"/>
      <c r="C265" s="46"/>
      <c r="D265" s="46"/>
      <c r="E265" s="46"/>
      <c r="F265" s="46"/>
      <c r="G265" s="46"/>
      <c r="H265" s="46"/>
      <c r="I265" s="46"/>
      <c r="J265" s="46"/>
      <c r="K265" s="46"/>
      <c r="L265" s="46"/>
      <c r="M265" s="46"/>
      <c r="N265" s="46"/>
      <c r="O265" s="46"/>
    </row>
    <row r="266" spans="1:15" x14ac:dyDescent="0.4">
      <c r="A266" s="46"/>
      <c r="B266" s="46"/>
      <c r="C266" s="46"/>
      <c r="D266" s="46"/>
      <c r="E266" s="46"/>
      <c r="F266" s="46"/>
      <c r="G266" s="46"/>
      <c r="H266" s="46"/>
      <c r="I266" s="46"/>
      <c r="J266" s="46"/>
      <c r="K266" s="46"/>
      <c r="L266" s="46"/>
      <c r="M266" s="46"/>
      <c r="N266" s="46"/>
      <c r="O266" s="46"/>
    </row>
  </sheetData>
  <sheetProtection selectLockedCells="1"/>
  <mergeCells count="51">
    <mergeCell ref="B26:C26"/>
    <mergeCell ref="A33:A34"/>
    <mergeCell ref="A62:O62"/>
    <mergeCell ref="A81:O81"/>
    <mergeCell ref="A115:O115"/>
    <mergeCell ref="A35:A39"/>
    <mergeCell ref="B33:B34"/>
    <mergeCell ref="A129:O129"/>
    <mergeCell ref="C33:C34"/>
    <mergeCell ref="A264:O266"/>
    <mergeCell ref="A48:O48"/>
    <mergeCell ref="J33:J39"/>
    <mergeCell ref="K33:K39"/>
    <mergeCell ref="N33:N39"/>
    <mergeCell ref="O33:O39"/>
    <mergeCell ref="B35:B39"/>
    <mergeCell ref="C35:C39"/>
    <mergeCell ref="D33:D39"/>
    <mergeCell ref="E33:E39"/>
    <mergeCell ref="F33:F39"/>
    <mergeCell ref="G33:G39"/>
    <mergeCell ref="H33:H39"/>
    <mergeCell ref="I33:I39"/>
    <mergeCell ref="A17:C17"/>
    <mergeCell ref="A19:C19"/>
    <mergeCell ref="A20:C20"/>
    <mergeCell ref="A21:C21"/>
    <mergeCell ref="A22:I22"/>
    <mergeCell ref="D20:I20"/>
    <mergeCell ref="D21:I21"/>
    <mergeCell ref="A23:I23"/>
    <mergeCell ref="A15:C15"/>
    <mergeCell ref="A16:C16"/>
    <mergeCell ref="A18:C18"/>
    <mergeCell ref="B3:D3"/>
    <mergeCell ref="B4:D4"/>
    <mergeCell ref="B5:D5"/>
    <mergeCell ref="B6:D6"/>
    <mergeCell ref="B7:D7"/>
    <mergeCell ref="B8:D8"/>
    <mergeCell ref="B9:D9"/>
    <mergeCell ref="B10:D10"/>
    <mergeCell ref="B11:D11"/>
    <mergeCell ref="D14:I14"/>
    <mergeCell ref="A12:P12"/>
    <mergeCell ref="A14:C14"/>
    <mergeCell ref="D15:I15"/>
    <mergeCell ref="D16:I16"/>
    <mergeCell ref="D17:I17"/>
    <mergeCell ref="D18:I18"/>
    <mergeCell ref="D19:I19"/>
  </mergeCells>
  <conditionalFormatting sqref="K40 K63:K77 K54:K58">
    <cfRule type="expression" dxfId="48" priority="78">
      <formula>$M40</formula>
    </cfRule>
    <cfRule type="expression" dxfId="47" priority="79">
      <formula>$L40</formula>
    </cfRule>
  </conditionalFormatting>
  <conditionalFormatting sqref="K41:K44">
    <cfRule type="expression" dxfId="46" priority="64">
      <formula>$M41</formula>
    </cfRule>
    <cfRule type="expression" dxfId="45" priority="65">
      <formula>$L41</formula>
    </cfRule>
  </conditionalFormatting>
  <conditionalFormatting sqref="K49:K51">
    <cfRule type="expression" dxfId="44" priority="62">
      <formula>$M49</formula>
    </cfRule>
    <cfRule type="expression" dxfId="43" priority="63">
      <formula>$L49</formula>
    </cfRule>
  </conditionalFormatting>
  <conditionalFormatting sqref="K82:K111">
    <cfRule type="expression" dxfId="42" priority="58">
      <formula>$M82</formula>
    </cfRule>
    <cfRule type="expression" dxfId="41" priority="59">
      <formula>$L82</formula>
    </cfRule>
  </conditionalFormatting>
  <conditionalFormatting sqref="K116:K125">
    <cfRule type="expression" dxfId="40" priority="56">
      <formula>$M116</formula>
    </cfRule>
    <cfRule type="expression" dxfId="39" priority="57">
      <formula>$L116</formula>
    </cfRule>
  </conditionalFormatting>
  <conditionalFormatting sqref="K52:K53">
    <cfRule type="expression" dxfId="38" priority="54">
      <formula>$M52</formula>
    </cfRule>
    <cfRule type="expression" dxfId="37" priority="55">
      <formula>$L52</formula>
    </cfRule>
  </conditionalFormatting>
  <conditionalFormatting sqref="C45:C47">
    <cfRule type="expression" dxfId="36" priority="52" stopIfTrue="1">
      <formula>AND($Q$41,$Q$45)</formula>
    </cfRule>
    <cfRule type="expression" dxfId="35" priority="53">
      <formula>$Q$42</formula>
    </cfRule>
  </conditionalFormatting>
  <conditionalFormatting sqref="C59:C61">
    <cfRule type="expression" dxfId="34" priority="50" stopIfTrue="1">
      <formula>AND($Q$50,#REF!)</formula>
    </cfRule>
    <cfRule type="expression" dxfId="33" priority="51">
      <formula>$Q$51</formula>
    </cfRule>
  </conditionalFormatting>
  <conditionalFormatting sqref="C126:C128">
    <cfRule type="expression" dxfId="32" priority="32">
      <formula>AND($Q$117,$Q$132)</formula>
    </cfRule>
    <cfRule type="expression" dxfId="31" priority="47">
      <formula>$Q$118</formula>
    </cfRule>
  </conditionalFormatting>
  <conditionalFormatting sqref="C112:C114">
    <cfRule type="expression" dxfId="30" priority="44" stopIfTrue="1">
      <formula>AND($Q$83,$Q$111)</formula>
    </cfRule>
    <cfRule type="expression" dxfId="29" priority="45">
      <formula>$Q$84</formula>
    </cfRule>
  </conditionalFormatting>
  <conditionalFormatting sqref="F29:O30">
    <cfRule type="expression" dxfId="28" priority="43">
      <formula>$Q$33</formula>
    </cfRule>
  </conditionalFormatting>
  <conditionalFormatting sqref="C40:C44 C63:C77 C49:C58">
    <cfRule type="cellIs" dxfId="27" priority="42" operator="equal">
      <formula>0</formula>
    </cfRule>
  </conditionalFormatting>
  <conditionalFormatting sqref="C82:C111">
    <cfRule type="cellIs" dxfId="26" priority="38" operator="equal">
      <formula>0</formula>
    </cfRule>
  </conditionalFormatting>
  <conditionalFormatting sqref="C116:C125">
    <cfRule type="cellIs" dxfId="25" priority="37" operator="equal">
      <formula>0</formula>
    </cfRule>
  </conditionalFormatting>
  <conditionalFormatting sqref="K134:K196">
    <cfRule type="expression" dxfId="24" priority="28">
      <formula>$M134</formula>
    </cfRule>
    <cfRule type="expression" dxfId="23" priority="29">
      <formula>$L134</formula>
    </cfRule>
  </conditionalFormatting>
  <conditionalFormatting sqref="K197:K241">
    <cfRule type="expression" dxfId="22" priority="26">
      <formula>$M197</formula>
    </cfRule>
    <cfRule type="expression" dxfId="21" priority="27">
      <formula>$L197</formula>
    </cfRule>
  </conditionalFormatting>
  <conditionalFormatting sqref="K242:K259">
    <cfRule type="expression" dxfId="20" priority="24">
      <formula>$M242</formula>
    </cfRule>
    <cfRule type="expression" dxfId="19" priority="25">
      <formula>$L242</formula>
    </cfRule>
  </conditionalFormatting>
  <conditionalFormatting sqref="N134:N196">
    <cfRule type="expression" dxfId="18" priority="20">
      <formula>$M134</formula>
    </cfRule>
    <cfRule type="expression" dxfId="17" priority="21">
      <formula>$L134</formula>
    </cfRule>
  </conditionalFormatting>
  <conditionalFormatting sqref="N197:N241">
    <cfRule type="expression" dxfId="16" priority="18">
      <formula>$M197</formula>
    </cfRule>
    <cfRule type="expression" dxfId="15" priority="19">
      <formula>$L197</formula>
    </cfRule>
  </conditionalFormatting>
  <conditionalFormatting sqref="N242:N259">
    <cfRule type="expression" dxfId="14" priority="16">
      <formula>$M242</formula>
    </cfRule>
    <cfRule type="expression" dxfId="13" priority="17">
      <formula>$L242</formula>
    </cfRule>
  </conditionalFormatting>
  <conditionalFormatting sqref="O134:O196">
    <cfRule type="expression" dxfId="12" priority="12">
      <formula>$M134</formula>
    </cfRule>
    <cfRule type="expression" dxfId="11" priority="13">
      <formula>$L134</formula>
    </cfRule>
  </conditionalFormatting>
  <conditionalFormatting sqref="O197:O241">
    <cfRule type="expression" dxfId="10" priority="10">
      <formula>$M197</formula>
    </cfRule>
    <cfRule type="expression" dxfId="9" priority="11">
      <formula>$L197</formula>
    </cfRule>
  </conditionalFormatting>
  <conditionalFormatting sqref="O242:O259">
    <cfRule type="expression" dxfId="8" priority="8">
      <formula>$M242</formula>
    </cfRule>
    <cfRule type="expression" dxfId="7" priority="9">
      <formula>$L242</formula>
    </cfRule>
  </conditionalFormatting>
  <conditionalFormatting sqref="C130">
    <cfRule type="cellIs" dxfId="6" priority="7" operator="equal">
      <formula>0</formula>
    </cfRule>
  </conditionalFormatting>
  <conditionalFormatting sqref="C131:C259">
    <cfRule type="cellIs" dxfId="5" priority="6" operator="equal">
      <formula>0</formula>
    </cfRule>
  </conditionalFormatting>
  <conditionalFormatting sqref="C260:C262">
    <cfRule type="expression" dxfId="4" priority="3">
      <formula>$Q$117</formula>
    </cfRule>
  </conditionalFormatting>
  <conditionalFormatting sqref="K130:K133">
    <cfRule type="expression" dxfId="3" priority="1">
      <formula>$M130</formula>
    </cfRule>
    <cfRule type="expression" dxfId="2" priority="2">
      <formula>$L130</formula>
    </cfRule>
  </conditionalFormatting>
  <conditionalFormatting sqref="C78:C80">
    <cfRule type="expression" dxfId="1" priority="80" stopIfTrue="1">
      <formula>AND($Q$64,$Q$77)</formula>
    </cfRule>
    <cfRule type="expression" dxfId="0" priority="81">
      <formula>$Q$65</formula>
    </cfRule>
  </conditionalFormatting>
  <dataValidations count="5">
    <dataValidation type="list" allowBlank="1" showInputMessage="1" showErrorMessage="1" sqref="B82:B111 B67:B68 B40 B44 B72:B73 B49 B116:B125 B77 B54:B55 B130:B259" xr:uid="{00000000-0002-0000-0000-000000000000}">
      <formula1>Membership_type</formula1>
    </dataValidation>
    <dataValidation type="list" allowBlank="1" showInputMessage="1" showErrorMessage="1" promptTitle="Please input the membership type" sqref="B74:B76 B63:B66 B50:B53 B69:B71 B41:B43 B56:B58" xr:uid="{00000000-0002-0000-0000-000001000000}">
      <formula1>Membership_type</formula1>
    </dataValidation>
    <dataValidation type="list" allowBlank="1" showInputMessage="1" showErrorMessage="1" sqref="N130:O259 K130:K259 K40:K44 N82:O111 N116:O125 K82:K111 N40:O44 K116:K125 K63:K77 N63:O77 K49:K58 N49:O58" xr:uid="{4496FEFE-F898-4E83-89EC-F95ED8234A95}">
      <formula1>$Q$25:$Q$26</formula1>
    </dataValidation>
    <dataValidation type="date" allowBlank="1" showInputMessage="1" showErrorMessage="1" sqref="G40:G44 G82:G111 G116:G125 G63:G77 G49:G58" xr:uid="{CDD928C6-6B6C-456F-A994-A71A573B060C}">
      <formula1>$Q$29</formula1>
      <formula2>$Q$31</formula2>
    </dataValidation>
    <dataValidation type="date" allowBlank="1" showInputMessage="1" showErrorMessage="1" sqref="G130:G259" xr:uid="{0D70A328-276D-48E0-A422-B70514755FCF}">
      <formula1>$Q$55</formula1>
      <formula2>$Q$56</formula2>
    </dataValidation>
  </dataValidations>
  <hyperlinks>
    <hyperlink ref="A48" r:id="rId1" display="institutional-membership@estro.org" xr:uid="{A9C2A481-FBE1-469A-9C60-203F91E3EFFE}"/>
    <hyperlink ref="A23" r:id="rId2" xr:uid="{A9C2A481-FBE1-469A-9C60-203F91E3EFFE}"/>
  </hyperlinks>
  <pageMargins left="0.70000000000000007" right="0.70000000000000007" top="0.75" bottom="0.75" header="0.30000000000000004" footer="0.30000000000000004"/>
  <pageSetup paperSize="9" fitToWidth="0" fitToHeight="0" orientation="portrait"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0CC7A3B0820A34FADD3FA8F89C25C32" ma:contentTypeVersion="10" ma:contentTypeDescription="Create a new document." ma:contentTypeScope="" ma:versionID="6dc621af20cb545c56414515d988d9ee">
  <xsd:schema xmlns:xsd="http://www.w3.org/2001/XMLSchema" xmlns:xs="http://www.w3.org/2001/XMLSchema" xmlns:p="http://schemas.microsoft.com/office/2006/metadata/properties" xmlns:ns2="1045da15-d716-44ff-96d7-eeb9260f8131" xmlns:ns3="ec3ea3d8-517f-4968-b827-7f8aaafebdaa" targetNamespace="http://schemas.microsoft.com/office/2006/metadata/properties" ma:root="true" ma:fieldsID="a9448ac47e785e279099daf2b528bb67" ns2:_="" ns3:_="">
    <xsd:import namespace="1045da15-d716-44ff-96d7-eeb9260f8131"/>
    <xsd:import namespace="ec3ea3d8-517f-4968-b827-7f8aaafebda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45da15-d716-44ff-96d7-eeb9260f81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1ebd1d8d-b534-4399-9b40-048335ea12cf"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c3ea3d8-517f-4968-b827-7f8aaafebda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bb17920-39dd-4961-98ed-88d8e34ac7d1}" ma:internalName="TaxCatchAll" ma:showField="CatchAllData" ma:web="ec3ea3d8-517f-4968-b827-7f8aaafebdaa">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045da15-d716-44ff-96d7-eeb9260f8131">
      <Terms xmlns="http://schemas.microsoft.com/office/infopath/2007/PartnerControls"/>
    </lcf76f155ced4ddcb4097134ff3c332f>
    <TaxCatchAll xmlns="ec3ea3d8-517f-4968-b827-7f8aaafebdaa" xsi:nil="true"/>
  </documentManagement>
</p:properties>
</file>

<file path=customXml/itemProps1.xml><?xml version="1.0" encoding="utf-8"?>
<ds:datastoreItem xmlns:ds="http://schemas.openxmlformats.org/officeDocument/2006/customXml" ds:itemID="{E74D0CCA-C166-48B4-8C39-485C0E817230}">
  <ds:schemaRefs>
    <ds:schemaRef ds:uri="http://schemas.microsoft.com/sharepoint/v3/contenttype/forms"/>
  </ds:schemaRefs>
</ds:datastoreItem>
</file>

<file path=customXml/itemProps2.xml><?xml version="1.0" encoding="utf-8"?>
<ds:datastoreItem xmlns:ds="http://schemas.openxmlformats.org/officeDocument/2006/customXml" ds:itemID="{37A2D3E7-7E96-4E1E-BF2A-2D49EC7609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45da15-d716-44ff-96d7-eeb9260f8131"/>
    <ds:schemaRef ds:uri="ec3ea3d8-517f-4968-b827-7f8aaafebd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4E9B84-9AB6-4A7F-8021-6BE305C33D2E}">
  <ds:schemaRefs>
    <ds:schemaRef ds:uri="http://purl.org/dc/terms/"/>
    <ds:schemaRef ds:uri="http://schemas.microsoft.com/office/infopath/2007/PartnerControls"/>
    <ds:schemaRef ds:uri="http://schemas.openxmlformats.org/package/2006/metadata/core-properties"/>
    <ds:schemaRef ds:uri="http://purl.org/dc/elements/1.1/"/>
    <ds:schemaRef ds:uri="http://schemas.microsoft.com/office/2006/documentManagement/types"/>
    <ds:schemaRef ds:uri="http://purl.org/dc/dcmitype/"/>
    <ds:schemaRef ds:uri="http://www.w3.org/XML/1998/namespace"/>
    <ds:schemaRef ds:uri="ec3ea3d8-517f-4968-b827-7f8aaafebdaa"/>
    <ds:schemaRef ds:uri="1045da15-d716-44ff-96d7-eeb9260f8131"/>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Sheet1</vt:lpstr>
      <vt:lpstr>Birthdate_limits</vt:lpstr>
      <vt:lpstr>Membership_type</vt:lpstr>
      <vt:lpstr>yesno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sjacobs</dc:creator>
  <cp:lastModifiedBy>sjacobs</cp:lastModifiedBy>
  <dcterms:created xsi:type="dcterms:W3CDTF">2019-07-11T12:48:32Z</dcterms:created>
  <dcterms:modified xsi:type="dcterms:W3CDTF">2022-09-29T07:33:27Z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0x01010040CC7A3B0820A34FADD3FA8F89C25C32</vt:lpwstr>
  </property>
</Properties>
</file>